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740" activeTab="0"/>
  </bookViews>
  <sheets>
    <sheet name="HOJA DE VIDA DEL INDICADOR " sheetId="1" r:id="rId1"/>
    <sheet name="REPORTE DE DATOS " sheetId="2" r:id="rId2"/>
    <sheet name="GRAFICOS Y ANALISIS" sheetId="3" r:id="rId3"/>
  </sheets>
  <definedNames>
    <definedName name="_xlnm._FilterDatabase">'REPORTE DE DATOS '!$B$7:$Q$7</definedName>
    <definedName name="_xlnm.Print_Area" localSheetId="2">'GRAFICOS Y ANALISIS'!$B$7:$AN$68</definedName>
    <definedName name="_xlnm.Print_Area" localSheetId="0">'HOJA DE VIDA DEL INDICADOR '!$B$7:$N$22</definedName>
    <definedName name="_xlnm.Print_Area" localSheetId="1">'REPORTE DE DATOS '!$B$1:$Q$28</definedName>
    <definedName name="_xlnm.Print_Titles" localSheetId="2">'GRAFICOS Y ANALISIS'!$1:$5</definedName>
    <definedName name="_xlnm.Print_Titles" localSheetId="0">'HOJA DE VIDA DEL INDICADOR '!$2:$5</definedName>
  </definedNames>
  <calcPr fullCalcOnLoad="1"/>
</workbook>
</file>

<file path=xl/sharedStrings.xml><?xml version="1.0" encoding="utf-8"?>
<sst xmlns="http://schemas.openxmlformats.org/spreadsheetml/2006/main" count="277" uniqueCount="105">
  <si>
    <t>Macroproceso: Gestión Financiera</t>
  </si>
  <si>
    <t>Hoja de Vida de Indicadores</t>
  </si>
  <si>
    <t>Proceso: Gestión Presupuesto</t>
  </si>
  <si>
    <t>Grupo de Trabajo : Presupuesto</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</si>
  <si>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</si>
  <si>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</si>
  <si>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</si>
  <si>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</si>
  <si>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</si>
  <si>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</si>
  <si>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</si>
  <si>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</si>
  <si>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</si>
  <si>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</si>
  <si>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</si>
  <si>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Aceptable</t>
  </si>
  <si>
    <t>Tendencia</t>
  </si>
  <si>
    <t>GF - GP - INDI - 1</t>
  </si>
  <si>
    <t>Presupuesto para gastos de personal Apropiado que se Encuentra Comprometido</t>
  </si>
  <si>
    <t>Realizar seguimiento a la ejecución del presupuesto de gastos de Personal 
aprobado y  medir el nivel de reservas
presupuestales para el siguiente período.</t>
  </si>
  <si>
    <t>%</t>
  </si>
  <si>
    <t>Eficiencia</t>
  </si>
  <si>
    <t>Presupuesto de gastos funcionamiento  comprometido /
(Presupuesto funcionamiento  apropiado- Apropiacion Bloqueada)</t>
  </si>
  <si>
    <t>SIIF</t>
  </si>
  <si>
    <t>Mensual</t>
  </si>
  <si>
    <t>Trimestral</t>
  </si>
  <si>
    <t>Lineal</t>
  </si>
  <si>
    <t>100%
Anual</t>
  </si>
  <si>
    <t>Asccendente</t>
  </si>
  <si>
    <t>GF - GP - INDI - 2</t>
  </si>
  <si>
    <t>Presupuesto para gastos generales Funcionamiento Apropiado que se Encuentra Comprometido</t>
  </si>
  <si>
    <t>Realizar seguimiento a la ejecución del presupuesto de gastos generales
aprobado y  medir el nivel de reservas
presupuestales para el siguiente período.</t>
  </si>
  <si>
    <t>GF - GP - INDI - 3</t>
  </si>
  <si>
    <t>Presupuesto de Tranferencias Apropiado que se Encuentra Comprometido</t>
  </si>
  <si>
    <t>Realizar seguimiento a la ejecución del presupuesto de Transferencias
aprobado y  medir el nivel de reservas
presupuestales para el siguiente período.</t>
  </si>
  <si>
    <t>GF - GP - INDI - 4</t>
  </si>
  <si>
    <t>Realizar seguimiento a la ejecución del presupuesto de gastos por tributos, multas, sanciones e intereses de mora
aprobado y  medir el nivel de reservas
presupuestales para el siguiente período.</t>
  </si>
  <si>
    <t>Revisó:</t>
  </si>
  <si>
    <t xml:space="preserve">Carlos Alberto Africano Bain </t>
  </si>
  <si>
    <t>Cargo:</t>
  </si>
  <si>
    <t>Coordinador Grupo Presupuesto</t>
  </si>
  <si>
    <t>Aprobó:</t>
  </si>
  <si>
    <t>Oscar Anibal Luna Olivera</t>
  </si>
  <si>
    <t>Director Administrativo y Financiero</t>
  </si>
  <si>
    <t>E1</t>
  </si>
  <si>
    <t>Desc</t>
  </si>
  <si>
    <t>Descendente</t>
  </si>
  <si>
    <t>E2</t>
  </si>
  <si>
    <t>Eficacia</t>
  </si>
  <si>
    <t>Est</t>
  </si>
  <si>
    <t>Estable</t>
  </si>
  <si>
    <t>E3</t>
  </si>
  <si>
    <t>Efectividad</t>
  </si>
  <si>
    <t>Asc</t>
  </si>
  <si>
    <t>Ascendente</t>
  </si>
  <si>
    <t xml:space="preserve">Reporte de Datos vigencia </t>
  </si>
  <si>
    <t>NOMBRE</t>
  </si>
  <si>
    <t>FORMULA</t>
  </si>
  <si>
    <t xml:space="preserve">REPORTE DE DATOS </t>
  </si>
  <si>
    <t>Ene</t>
  </si>
  <si>
    <t>Feb</t>
  </si>
  <si>
    <t>Mar</t>
  </si>
  <si>
    <t>Abr</t>
  </si>
  <si>
    <t>May</t>
  </si>
  <si>
    <t>Jun</t>
  </si>
  <si>
    <t>Jul</t>
  </si>
  <si>
    <t>Ago</t>
  </si>
  <si>
    <t>Sep</t>
  </si>
  <si>
    <t>Oct</t>
  </si>
  <si>
    <t>Nov</t>
  </si>
  <si>
    <t>Dic</t>
  </si>
  <si>
    <t>Presupuesto de gastos funcionamiento  comprometido (Gastos Personal) /
(Presupuesto funcionamiento  apropiado- Apropiacion Bloqueada)</t>
  </si>
  <si>
    <t>Presupuesto de gastos personal comprometido</t>
  </si>
  <si>
    <t>(Presupuesto de gastos personal  apropiado)</t>
  </si>
  <si>
    <t xml:space="preserve"> </t>
  </si>
  <si>
    <t>Indice</t>
  </si>
  <si>
    <t>META</t>
  </si>
  <si>
    <t>Presupuesto de gastos funcionamiento  comprometido (Adquisicion de Bienes y Servicios) /
(Presupuesto funcionamiento  apropiado- Apropiacion Bloqueada)</t>
  </si>
  <si>
    <t>Presupuesto de gastos de adquisicion de bienes y servicios comprometido</t>
  </si>
  <si>
    <t>(Presupuesto de gastos generales  apropiado)</t>
  </si>
  <si>
    <t>Presupuesto de gastos funcionamiento  comprometido (transferencias) /
(Presupuesto funcionamiento  apropiado- Apropiacion Bloqueada)</t>
  </si>
  <si>
    <t>Presupuesto de trasferencias comprometido</t>
  </si>
  <si>
    <t>(Presupuesto de transferencias corriente- aplazamiento)</t>
  </si>
  <si>
    <t>Presupuesto de gastos funcionamiento  comprometido (gastos por tributos, multas, sanciones e interese de mora) /
(Presupuesto funcionamiento  apropiado- Apropiacion Bloqueada)</t>
  </si>
  <si>
    <t>Presupuesto de gastos por tributos, multas, sanciones e interese de mora comprometido</t>
  </si>
  <si>
    <t>(Presupuesto de gastos por tributos, multas,sanciones e intereses de mora corriente- aplazamiento)</t>
  </si>
  <si>
    <t>TOTAL PRESUPUESTO FUNCIONAMIENTO</t>
  </si>
  <si>
    <t>Gráficos y Análisis</t>
  </si>
  <si>
    <t>NOMBRE INDICADOR: Presupuesto de Funcionamiento Apropiado que se Encuentra Comprometido</t>
  </si>
  <si>
    <t>ANALISIS CUALITATIVO DE DATOS Y TENDENCIAS</t>
  </si>
  <si>
    <t>PRIMER TRIMESTRE</t>
  </si>
  <si>
    <t>SEGUNDO TRIMESTRE</t>
  </si>
  <si>
    <t>TERCER TRIMESTRE</t>
  </si>
  <si>
    <t>CUARTO TRIMESTRE</t>
  </si>
  <si>
    <t>Para el primer trimestre de la Vigencia Fiscal 2021 los gastos de personal estan acorde con la meta programada. Cabe destarcar que en el mes de marzo se cancelo la Prima de Actividad de los funcionarios. Los compromisos para este trimestre fueron de 20,9% y la meta programada estima es de 22,16%</t>
  </si>
  <si>
    <t>En el segundo trimestre de la Vigencia Fiscal se comprometio la Prima de Servicios  de los funcionarios tanto de la  Planta Global como de la Planta Temporal. Los compromisos al segundo trimestre de fueron 43.47% el cual esta muy cerca de la meta programada al cual se habia estimado en 45.90%</t>
  </si>
  <si>
    <t>ACCIONES PARA LA  MEJORA</t>
  </si>
  <si>
    <t xml:space="preserve">No.Formato Acción Correctiva-Preventiva </t>
  </si>
  <si>
    <t>NOMBRE INDICADOR:Presupuesto de Funcionamiento Apropiado que se Encuentra Comprometido</t>
  </si>
  <si>
    <t>El porcentaje de compromisos para este trimestre fue de 59,10%. Para este periodo se realizaron los registros presupuestales de las vigencias futuras de los contratos Vigilancia, aseo y cafeteria, correspondencia y los contratos de prestacion de servicios de linea de produccion en todo pais y los contratos del Nivel Central. La meta programada para este trimestre era del 60.00% de la apropiacion vigente.</t>
  </si>
  <si>
    <t>El porcentaje de compromisos por la Adquisicion de Bienes y Servicios esta por debajo de la meta programada. El porcentaje estimado para el segundo trimestre era del 76,00 %  y solo se alcanzo 71.15%.  Para este trimestre se habia programado los compromisos de los contratos de prestacion de servicios de la Direccion Administrativa y Financiera y la Oficina Asesora Juridica, los cuales no se pudieron realizar en el mes de Junio quedando pendiente para julio con fecha de vencimiento el mes de noviembre.</t>
  </si>
  <si>
    <t>Para este trimestre la meta programada de transferencias corrientes era de 28,40% la cual no se cumplio por cuanto  solo se alcanzo un 13,80% . Lo cual se debio principalmente que no se realizo el pago a los Notarios según el Decreto No. 805 de 2020. Ademas el pago de la nomina de los Notarios Subsidiados no se esta realizando en forma mensulizada. En los rubro de sentencias y conciliaciones los compromisos presupuestales no superan el 5,00 % de la apropiacion vigente.</t>
  </si>
  <si>
    <t>El porcentaje de Transferencia Corriente solo alcanzo 34.06% que esta por debajo de la meta estimada la cual estaba estimada en el 52.40%. Debido principalmente que el porcentaje del Rubro de Sentencias y Conciliaciones solo alcanzo el 8.03% de la Apropiacion Vigente. Para tercer trimestre se espera que este porcentaje alcance la meta esperada. Tambien esta pendiente el segundo pago del Decreto 805 de 2020 para los Notarios de Insuficientes Ingresos.</t>
  </si>
  <si>
    <t>Durante este trimestre se realizo el pago del Impuesto Predial tanto del Nivel Central como de las Oficinas de Registro se realizo en forma oportuna. El el trimestre se alcanzo 61,00% el cual esta dentro de los parametros de la meta esperada las cual era de 62,60%.</t>
  </si>
  <si>
    <t>Para el segundo trimestre los compromisos por Gastos por Tributos, Multas, Sanciones e Intereses de Mora estan muy acorde con la Meta fijada. Par el tercer trimestre se espera cancelar la Couta de Fiscalizacion y Auditaje que equivale casi al 30 % de la Apropiacion Vigente.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</si>
</sst>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0">
    <font>
      <sz val="10"/>
      <name val="Arial"/>
      <family val="2"/>
    </font>
    <font>
      <sz val="11"/>
      <color indexed="8"/>
      <name val="Calibri"/>
      <family val="2"/>
    </font>
    <font>
      <sz val="8"/>
      <color indexed="8"/>
      <name val="Arial Unicode MS"/>
      <family val="2"/>
    </font>
    <font>
      <sz val="10"/>
      <name val="Calibri"/>
      <family val="2"/>
    </font>
    <font>
      <b/>
      <sz val="10"/>
      <color indexed="13"/>
      <name val="Calibri"/>
      <family val="2"/>
    </font>
    <font>
      <sz val="10"/>
      <color indexed="8"/>
      <name val="Calibri"/>
      <family val="2"/>
    </font>
    <font>
      <b/>
      <i/>
      <sz val="10"/>
      <name val="Calibri"/>
      <family val="2"/>
    </font>
    <font>
      <sz val="8"/>
      <color indexed="8"/>
      <name val="Calibri"/>
      <family val="2"/>
    </font>
    <font>
      <i/>
      <sz val="10"/>
      <color indexed="8"/>
      <name val="Calibri"/>
      <family val="2"/>
    </font>
    <font>
      <b/>
      <sz val="10"/>
      <color indexed="8"/>
      <name val="Calibri"/>
      <family val="2"/>
    </font>
    <font>
      <sz val="10"/>
      <color indexed="22"/>
      <name val="Calibri"/>
      <family val="2"/>
    </font>
    <font>
      <b/>
      <i/>
      <sz val="10"/>
      <color indexed="8"/>
      <name val="Calibri"/>
      <family val="2"/>
    </font>
    <font>
      <b/>
      <i/>
      <sz val="18"/>
      <name val="Calibri"/>
      <family val="2"/>
    </font>
    <font>
      <b/>
      <sz val="10"/>
      <name val="Calibri"/>
      <family val="2"/>
    </font>
    <font>
      <b/>
      <i/>
      <sz val="18"/>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3"/>
      <name val="Calibri"/>
      <family val="2"/>
    </font>
    <font>
      <sz val="11"/>
      <color indexed="14"/>
      <name val="Calibri"/>
      <family val="2"/>
    </font>
    <font>
      <i/>
      <sz val="11"/>
      <color indexed="23"/>
      <name val="Calibri"/>
      <family val="2"/>
    </font>
    <font>
      <b/>
      <sz val="11"/>
      <color indexed="8"/>
      <name val="Calibri"/>
      <family val="2"/>
    </font>
    <font>
      <sz val="11"/>
      <color indexed="13"/>
      <name val="Calibri"/>
      <family val="2"/>
    </font>
    <font>
      <sz val="9"/>
      <color indexed="63"/>
      <name val="Calibri"/>
      <family val="2"/>
    </font>
    <font>
      <sz val="14"/>
      <color indexed="63"/>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sz val="10"/>
      <color rgb="FF000000"/>
      <name val="Calibri"/>
      <family val="2"/>
    </font>
    <font>
      <b/>
      <i/>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bgColor indexed="64"/>
      </patternFill>
    </fill>
    <fill>
      <patternFill patternType="gray0625">
        <fgColor theme="3" tint="0.7999799847602844"/>
        <bgColor theme="0" tint="-0.04997999966144562"/>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style="medium"/>
    </border>
    <border>
      <left style="thin"/>
      <right style="thin"/>
      <top style="thin"/>
      <bottom style="medium"/>
    </border>
    <border>
      <left style="thin"/>
      <right style="medium"/>
      <top style="thin"/>
      <bottom style="medium"/>
    </border>
    <border>
      <left style="medium"/>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bottom style="thin"/>
    </border>
    <border>
      <left style="medium"/>
      <right style="thin"/>
      <top style="thin"/>
      <bottom style="medium"/>
    </border>
    <border>
      <left style="medium"/>
      <right style="thin"/>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medium"/>
      <right style="medium"/>
      <top/>
      <bottom/>
    </border>
    <border>
      <left style="medium"/>
      <right style="medium"/>
      <top/>
      <bottom style="mediu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thin"/>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83">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2" fontId="3" fillId="0" borderId="0" xfId="0" applyNumberFormat="1" applyFont="1" applyBorder="1" applyAlignment="1">
      <alignment vertical="center"/>
    </xf>
    <xf numFmtId="0" fontId="50" fillId="33" borderId="10" xfId="0" applyNumberFormat="1" applyFont="1" applyFill="1" applyBorder="1" applyAlignment="1">
      <alignment horizontal="center" vertical="center" wrapText="1"/>
    </xf>
    <xf numFmtId="0" fontId="3" fillId="34" borderId="0" xfId="0" applyFont="1" applyFill="1" applyAlignment="1">
      <alignment vertical="center"/>
    </xf>
    <xf numFmtId="0" fontId="50" fillId="33" borderId="10" xfId="0" applyNumberFormat="1" applyFont="1" applyFill="1" applyBorder="1" applyAlignment="1">
      <alignment horizontal="center" vertical="center"/>
    </xf>
    <xf numFmtId="0" fontId="50" fillId="33" borderId="10" xfId="0" applyNumberFormat="1" applyFont="1" applyFill="1" applyBorder="1" applyAlignment="1">
      <alignment horizontal="left" vertical="center"/>
    </xf>
    <xf numFmtId="0" fontId="51" fillId="35" borderId="0" xfId="0" applyFont="1" applyFill="1" applyAlignment="1">
      <alignment/>
    </xf>
    <xf numFmtId="0" fontId="51" fillId="35" borderId="0" xfId="0" applyFont="1" applyFill="1" applyAlignment="1">
      <alignment wrapText="1"/>
    </xf>
    <xf numFmtId="0" fontId="51" fillId="35" borderId="0" xfId="0" applyFont="1" applyFill="1" applyAlignment="1">
      <alignment horizontal="left"/>
    </xf>
    <xf numFmtId="0" fontId="51" fillId="0" borderId="0" xfId="0" applyFont="1" applyFill="1" applyAlignment="1">
      <alignment/>
    </xf>
    <xf numFmtId="0" fontId="3" fillId="34" borderId="11" xfId="0" applyFont="1" applyFill="1" applyBorder="1" applyAlignment="1">
      <alignment/>
    </xf>
    <xf numFmtId="0" fontId="3" fillId="34" borderId="12" xfId="0" applyFont="1" applyFill="1" applyBorder="1" applyAlignment="1">
      <alignment horizontal="center"/>
    </xf>
    <xf numFmtId="0" fontId="6" fillId="34" borderId="12" xfId="0" applyFont="1" applyFill="1" applyBorder="1" applyAlignment="1">
      <alignment vertical="center"/>
    </xf>
    <xf numFmtId="0" fontId="51" fillId="34" borderId="12" xfId="0" applyFont="1" applyFill="1" applyBorder="1" applyAlignment="1">
      <alignment/>
    </xf>
    <xf numFmtId="0" fontId="51" fillId="0" borderId="12" xfId="0" applyFont="1" applyFill="1" applyBorder="1" applyAlignment="1">
      <alignment horizontal="left"/>
    </xf>
    <xf numFmtId="0" fontId="52" fillId="34" borderId="13" xfId="0" applyFont="1" applyFill="1" applyBorder="1" applyAlignment="1">
      <alignment/>
    </xf>
    <xf numFmtId="0" fontId="3" fillId="34" borderId="14" xfId="0" applyFont="1" applyFill="1" applyBorder="1" applyAlignment="1">
      <alignment horizontal="left"/>
    </xf>
    <xf numFmtId="0" fontId="3" fillId="34" borderId="0" xfId="0" applyFont="1" applyFill="1" applyBorder="1" applyAlignment="1">
      <alignment horizontal="left"/>
    </xf>
    <xf numFmtId="0" fontId="6" fillId="34" borderId="0" xfId="0" applyFont="1" applyFill="1" applyBorder="1" applyAlignment="1">
      <alignment horizontal="left" vertical="center"/>
    </xf>
    <xf numFmtId="0" fontId="51" fillId="0" borderId="0" xfId="0" applyFont="1" applyFill="1" applyBorder="1" applyAlignment="1">
      <alignment/>
    </xf>
    <xf numFmtId="0" fontId="51" fillId="0" borderId="0" xfId="0" applyFont="1" applyFill="1" applyBorder="1" applyAlignment="1">
      <alignment horizontal="left"/>
    </xf>
    <xf numFmtId="0" fontId="51" fillId="34" borderId="0" xfId="0" applyFont="1" applyFill="1" applyBorder="1" applyAlignment="1">
      <alignment/>
    </xf>
    <xf numFmtId="0" fontId="52" fillId="34" borderId="15" xfId="0" applyFont="1" applyFill="1" applyBorder="1" applyAlignment="1">
      <alignment horizontal="left"/>
    </xf>
    <xf numFmtId="0" fontId="3" fillId="34" borderId="14" xfId="0" applyFont="1" applyFill="1" applyBorder="1" applyAlignment="1">
      <alignment/>
    </xf>
    <xf numFmtId="0" fontId="6" fillId="34" borderId="0" xfId="0" applyFont="1" applyFill="1" applyBorder="1" applyAlignment="1">
      <alignment vertical="center"/>
    </xf>
    <xf numFmtId="14" fontId="52" fillId="34" borderId="15" xfId="0" applyNumberFormat="1" applyFont="1" applyFill="1" applyBorder="1" applyAlignment="1">
      <alignment horizontal="left"/>
    </xf>
    <xf numFmtId="0" fontId="3" fillId="0" borderId="0" xfId="0" applyNumberFormat="1" applyFont="1" applyFill="1" applyBorder="1" applyAlignment="1">
      <alignment horizontal="left" vertical="center" wrapText="1"/>
    </xf>
    <xf numFmtId="0" fontId="6" fillId="34" borderId="12" xfId="0" applyFont="1" applyFill="1" applyBorder="1" applyAlignment="1">
      <alignment horizontal="left" vertical="center"/>
    </xf>
    <xf numFmtId="0" fontId="3" fillId="0" borderId="0" xfId="0" applyFont="1" applyFill="1" applyBorder="1" applyAlignment="1">
      <alignment vertical="center"/>
    </xf>
    <xf numFmtId="0" fontId="53" fillId="34" borderId="12" xfId="0" applyFont="1" applyFill="1" applyBorder="1" applyAlignment="1">
      <alignment/>
    </xf>
    <xf numFmtId="0" fontId="53" fillId="0" borderId="0" xfId="0" applyFont="1" applyFill="1" applyBorder="1" applyAlignment="1">
      <alignment/>
    </xf>
    <xf numFmtId="0" fontId="53" fillId="34" borderId="0" xfId="0" applyFont="1" applyFill="1" applyBorder="1" applyAlignment="1">
      <alignment/>
    </xf>
    <xf numFmtId="0" fontId="51" fillId="0" borderId="12" xfId="0" applyFont="1" applyFill="1" applyBorder="1" applyAlignment="1">
      <alignment/>
    </xf>
    <xf numFmtId="0" fontId="51" fillId="0" borderId="13" xfId="0" applyFont="1" applyFill="1" applyBorder="1" applyAlignment="1">
      <alignment/>
    </xf>
    <xf numFmtId="0" fontId="51" fillId="0" borderId="15" xfId="0" applyFont="1" applyFill="1" applyBorder="1" applyAlignment="1">
      <alignment/>
    </xf>
    <xf numFmtId="0" fontId="51" fillId="0" borderId="16" xfId="0" applyFont="1" applyFill="1" applyBorder="1" applyAlignment="1">
      <alignment/>
    </xf>
    <xf numFmtId="0" fontId="51" fillId="0" borderId="17" xfId="0" applyFont="1" applyFill="1" applyBorder="1" applyAlignment="1">
      <alignment/>
    </xf>
    <xf numFmtId="0" fontId="54" fillId="0" borderId="0" xfId="0" applyFont="1" applyFill="1" applyAlignment="1">
      <alignment/>
    </xf>
    <xf numFmtId="0" fontId="55" fillId="0" borderId="0" xfId="0" applyFont="1" applyFill="1" applyBorder="1" applyAlignment="1">
      <alignment horizontal="center"/>
    </xf>
    <xf numFmtId="0" fontId="6" fillId="0" borderId="0" xfId="0" applyFont="1" applyBorder="1" applyAlignment="1">
      <alignment horizontal="right" vertical="center"/>
    </xf>
    <xf numFmtId="0" fontId="3" fillId="0" borderId="0" xfId="0" applyNumberFormat="1" applyFont="1" applyFill="1" applyBorder="1" applyAlignment="1">
      <alignment horizontal="righ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right" vertical="center" wrapText="1"/>
    </xf>
    <xf numFmtId="0" fontId="56" fillId="0" borderId="0" xfId="0" applyFont="1" applyFill="1" applyAlignment="1">
      <alignment horizontal="left"/>
    </xf>
    <xf numFmtId="0" fontId="56" fillId="34" borderId="12" xfId="0" applyFont="1" applyFill="1" applyBorder="1" applyAlignment="1">
      <alignment/>
    </xf>
    <xf numFmtId="0" fontId="56" fillId="0" borderId="0" xfId="0" applyFont="1" applyFill="1" applyBorder="1" applyAlignment="1">
      <alignment/>
    </xf>
    <xf numFmtId="0" fontId="56" fillId="34" borderId="0" xfId="0" applyFont="1" applyFill="1" applyBorder="1" applyAlignment="1">
      <alignment/>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8" xfId="0" applyNumberFormat="1" applyFont="1" applyFill="1" applyBorder="1" applyAlignment="1">
      <alignment horizontal="center" vertical="center" wrapText="1"/>
    </xf>
    <xf numFmtId="0" fontId="51" fillId="34" borderId="12" xfId="0" applyFont="1" applyFill="1" applyBorder="1" applyAlignment="1">
      <alignment horizontal="left"/>
    </xf>
    <xf numFmtId="0" fontId="51" fillId="34" borderId="0" xfId="0" applyFont="1" applyFill="1" applyBorder="1" applyAlignment="1">
      <alignment horizontal="left"/>
    </xf>
    <xf numFmtId="14" fontId="51" fillId="34" borderId="0" xfId="0" applyNumberFormat="1" applyFont="1" applyFill="1" applyBorder="1" applyAlignment="1">
      <alignment horizontal="left"/>
    </xf>
    <xf numFmtId="0" fontId="12" fillId="34" borderId="19" xfId="0" applyFont="1" applyFill="1" applyBorder="1" applyAlignment="1">
      <alignment/>
    </xf>
    <xf numFmtId="0" fontId="12" fillId="34" borderId="16" xfId="0" applyFont="1" applyFill="1" applyBorder="1" applyAlignment="1">
      <alignment/>
    </xf>
    <xf numFmtId="0" fontId="12" fillId="34" borderId="17" xfId="0" applyFont="1" applyFill="1" applyBorder="1" applyAlignment="1">
      <alignment/>
    </xf>
    <xf numFmtId="0" fontId="51" fillId="0" borderId="19" xfId="0" applyFont="1" applyFill="1" applyBorder="1" applyAlignment="1">
      <alignment/>
    </xf>
    <xf numFmtId="0" fontId="5" fillId="0" borderId="20"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 fontId="51" fillId="35" borderId="0" xfId="0" applyNumberFormat="1" applyFont="1" applyFill="1" applyAlignment="1">
      <alignment/>
    </xf>
    <xf numFmtId="4" fontId="53" fillId="34" borderId="12" xfId="0" applyNumberFormat="1" applyFont="1" applyFill="1" applyBorder="1" applyAlignment="1">
      <alignment/>
    </xf>
    <xf numFmtId="4" fontId="53" fillId="0" borderId="0" xfId="0" applyNumberFormat="1" applyFont="1" applyFill="1" applyBorder="1" applyAlignment="1">
      <alignment/>
    </xf>
    <xf numFmtId="4" fontId="53" fillId="34" borderId="0" xfId="0" applyNumberFormat="1" applyFont="1" applyFill="1" applyBorder="1" applyAlignment="1">
      <alignment/>
    </xf>
    <xf numFmtId="4" fontId="12" fillId="34" borderId="16" xfId="0" applyNumberFormat="1" applyFont="1" applyFill="1" applyBorder="1" applyAlignment="1">
      <alignment/>
    </xf>
    <xf numFmtId="4" fontId="50" fillId="33" borderId="10" xfId="0" applyNumberFormat="1" applyFont="1" applyFill="1" applyBorder="1" applyAlignment="1">
      <alignment horizontal="center" vertical="center"/>
    </xf>
    <xf numFmtId="4" fontId="3" fillId="34" borderId="0" xfId="0" applyNumberFormat="1" applyFont="1" applyFill="1" applyAlignment="1">
      <alignment vertical="center"/>
    </xf>
    <xf numFmtId="3" fontId="3" fillId="34" borderId="0" xfId="0" applyNumberFormat="1" applyFont="1" applyFill="1" applyAlignment="1">
      <alignment vertical="center"/>
    </xf>
    <xf numFmtId="0" fontId="3" fillId="34" borderId="22" xfId="0" applyFont="1" applyFill="1" applyBorder="1" applyAlignment="1">
      <alignment vertical="center"/>
    </xf>
    <xf numFmtId="0" fontId="5" fillId="0" borderId="0" xfId="0" applyNumberFormat="1" applyFont="1" applyFill="1" applyBorder="1" applyAlignment="1">
      <alignment horizontal="center" vertical="center" wrapText="1"/>
    </xf>
    <xf numFmtId="0" fontId="50" fillId="33" borderId="23" xfId="0" applyNumberFormat="1"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50" fillId="33" borderId="24" xfId="0" applyNumberFormat="1" applyFont="1" applyFill="1" applyBorder="1" applyAlignment="1">
      <alignment horizontal="center" vertical="center" wrapText="1"/>
    </xf>
    <xf numFmtId="0" fontId="50" fillId="33" borderId="25"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4" fillId="0" borderId="18" xfId="0" applyFont="1" applyFill="1" applyBorder="1" applyAlignment="1">
      <alignment horizontal="right"/>
    </xf>
    <xf numFmtId="0" fontId="13" fillId="0" borderId="18" xfId="0" applyFont="1" applyFill="1" applyBorder="1" applyAlignment="1">
      <alignment/>
    </xf>
    <xf numFmtId="164" fontId="5" fillId="34" borderId="18" xfId="54" applyNumberFormat="1" applyFont="1" applyFill="1" applyBorder="1" applyAlignment="1">
      <alignment horizontal="right"/>
    </xf>
    <xf numFmtId="0" fontId="5" fillId="34" borderId="29" xfId="0" applyNumberFormat="1" applyFont="1" applyFill="1" applyBorder="1" applyAlignment="1">
      <alignment horizontal="left" vertical="center" wrapText="1"/>
    </xf>
    <xf numFmtId="3" fontId="3" fillId="34" borderId="26" xfId="0" applyNumberFormat="1" applyFont="1" applyFill="1" applyBorder="1" applyAlignment="1">
      <alignment vertical="center"/>
    </xf>
    <xf numFmtId="0" fontId="5" fillId="34" borderId="30" xfId="0" applyNumberFormat="1" applyFont="1" applyFill="1" applyBorder="1" applyAlignment="1">
      <alignment horizontal="left"/>
    </xf>
    <xf numFmtId="0" fontId="9" fillId="34" borderId="30" xfId="0" applyNumberFormat="1" applyFont="1" applyFill="1" applyBorder="1" applyAlignment="1">
      <alignment horizontal="left"/>
    </xf>
    <xf numFmtId="164" fontId="5" fillId="34" borderId="28" xfId="54" applyNumberFormat="1" applyFont="1" applyFill="1" applyBorder="1" applyAlignment="1">
      <alignment horizontal="right"/>
    </xf>
    <xf numFmtId="0" fontId="5" fillId="34" borderId="31" xfId="0" applyNumberFormat="1" applyFont="1" applyFill="1" applyBorder="1" applyAlignment="1">
      <alignment horizontal="left" vertical="center" wrapText="1"/>
    </xf>
    <xf numFmtId="0" fontId="9" fillId="34" borderId="32" xfId="0" applyNumberFormat="1" applyFont="1" applyFill="1" applyBorder="1" applyAlignment="1">
      <alignment horizontal="left"/>
    </xf>
    <xf numFmtId="10" fontId="13" fillId="34" borderId="20" xfId="54" applyNumberFormat="1" applyFont="1" applyFill="1" applyBorder="1" applyAlignment="1">
      <alignment vertical="center"/>
    </xf>
    <xf numFmtId="10" fontId="13" fillId="34" borderId="21" xfId="54" applyNumberFormat="1" applyFont="1" applyFill="1" applyBorder="1" applyAlignment="1">
      <alignment vertical="center"/>
    </xf>
    <xf numFmtId="0" fontId="9" fillId="34" borderId="33" xfId="0" applyNumberFormat="1" applyFont="1" applyFill="1" applyBorder="1" applyAlignment="1">
      <alignment horizontal="left"/>
    </xf>
    <xf numFmtId="10" fontId="13" fillId="34" borderId="34" xfId="54" applyNumberFormat="1" applyFont="1" applyFill="1" applyBorder="1" applyAlignment="1">
      <alignment vertical="center"/>
    </xf>
    <xf numFmtId="0" fontId="13" fillId="34" borderId="23" xfId="0" applyFont="1" applyFill="1" applyBorder="1" applyAlignment="1">
      <alignment vertical="center"/>
    </xf>
    <xf numFmtId="10" fontId="5" fillId="34" borderId="18" xfId="54" applyNumberFormat="1" applyFont="1" applyFill="1" applyBorder="1" applyAlignment="1">
      <alignment horizontal="right"/>
    </xf>
    <xf numFmtId="3" fontId="3" fillId="0" borderId="26" xfId="0" applyNumberFormat="1" applyFont="1" applyFill="1" applyBorder="1" applyAlignment="1">
      <alignment vertical="center"/>
    </xf>
    <xf numFmtId="10" fontId="13" fillId="0" borderId="20" xfId="54" applyNumberFormat="1" applyFont="1" applyFill="1" applyBorder="1" applyAlignment="1">
      <alignment vertical="center"/>
    </xf>
    <xf numFmtId="10" fontId="13" fillId="0" borderId="34" xfId="54" applyNumberFormat="1" applyFont="1" applyFill="1" applyBorder="1" applyAlignment="1">
      <alignment vertical="center"/>
    </xf>
    <xf numFmtId="0" fontId="9" fillId="0" borderId="29"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0" fontId="9" fillId="0" borderId="32" xfId="0" applyNumberFormat="1" applyFont="1" applyFill="1" applyBorder="1" applyAlignment="1">
      <alignment horizontal="center" vertical="center" wrapText="1"/>
    </xf>
    <xf numFmtId="0" fontId="0" fillId="0" borderId="14" xfId="0" applyBorder="1" applyAlignment="1">
      <alignment vertical="center"/>
    </xf>
    <xf numFmtId="0" fontId="51" fillId="34" borderId="13" xfId="0" applyFont="1" applyFill="1" applyBorder="1" applyAlignment="1">
      <alignment horizontal="left"/>
    </xf>
    <xf numFmtId="0" fontId="0" fillId="0" borderId="0" xfId="0" applyBorder="1" applyAlignment="1">
      <alignment vertical="center"/>
    </xf>
    <xf numFmtId="0" fontId="51" fillId="34" borderId="15" xfId="0" applyFont="1" applyFill="1" applyBorder="1" applyAlignment="1">
      <alignment/>
    </xf>
    <xf numFmtId="3" fontId="58" fillId="0" borderId="18" xfId="0" applyNumberFormat="1" applyFont="1" applyFill="1" applyBorder="1" applyAlignment="1">
      <alignment vertical="center"/>
    </xf>
    <xf numFmtId="3" fontId="3" fillId="0" borderId="18" xfId="0" applyNumberFormat="1" applyFont="1" applyFill="1" applyBorder="1" applyAlignment="1">
      <alignment vertical="center"/>
    </xf>
    <xf numFmtId="3" fontId="3" fillId="0" borderId="35" xfId="0" applyNumberFormat="1" applyFont="1" applyFill="1" applyBorder="1" applyAlignment="1">
      <alignment vertical="center"/>
    </xf>
    <xf numFmtId="3" fontId="3" fillId="0" borderId="24" xfId="0" applyNumberFormat="1" applyFont="1" applyFill="1" applyBorder="1" applyAlignment="1">
      <alignment vertical="center"/>
    </xf>
    <xf numFmtId="10" fontId="5" fillId="34" borderId="28" xfId="54" applyNumberFormat="1" applyFont="1" applyFill="1" applyBorder="1" applyAlignment="1">
      <alignment horizontal="right"/>
    </xf>
    <xf numFmtId="0" fontId="5" fillId="34" borderId="30" xfId="0" applyNumberFormat="1" applyFont="1" applyFill="1" applyBorder="1" applyAlignment="1">
      <alignment horizontal="left" vertical="center" wrapText="1"/>
    </xf>
    <xf numFmtId="3" fontId="3" fillId="0" borderId="27" xfId="0" applyNumberFormat="1" applyFont="1" applyFill="1" applyBorder="1" applyAlignment="1">
      <alignment vertical="center"/>
    </xf>
    <xf numFmtId="10" fontId="5" fillId="0" borderId="18" xfId="54" applyNumberFormat="1" applyFont="1" applyFill="1" applyBorder="1" applyAlignment="1">
      <alignment horizontal="right"/>
    </xf>
    <xf numFmtId="0" fontId="12" fillId="34" borderId="12"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16" xfId="0" applyFont="1" applyFill="1" applyBorder="1" applyAlignment="1">
      <alignment horizontal="center" vertical="center"/>
    </xf>
    <xf numFmtId="0" fontId="3" fillId="0" borderId="18" xfId="0"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13" fillId="34" borderId="10" xfId="0" applyFont="1" applyFill="1" applyBorder="1" applyAlignment="1">
      <alignment horizontal="center" vertical="center"/>
    </xf>
    <xf numFmtId="0" fontId="13" fillId="34" borderId="38" xfId="0" applyFont="1" applyFill="1" applyBorder="1" applyAlignment="1">
      <alignment horizontal="center" vertical="center"/>
    </xf>
    <xf numFmtId="0" fontId="13" fillId="34" borderId="39"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0" fillId="33" borderId="40" xfId="0" applyNumberFormat="1" applyFont="1" applyFill="1" applyBorder="1" applyAlignment="1">
      <alignment horizontal="center" vertical="center" wrapText="1"/>
    </xf>
    <xf numFmtId="0" fontId="50" fillId="33" borderId="41" xfId="0" applyNumberFormat="1" applyFont="1" applyFill="1" applyBorder="1" applyAlignment="1">
      <alignment horizontal="center" vertical="center" wrapText="1"/>
    </xf>
    <xf numFmtId="0" fontId="50" fillId="33" borderId="42" xfId="0" applyNumberFormat="1" applyFont="1" applyFill="1" applyBorder="1" applyAlignment="1">
      <alignment horizontal="center" vertical="center" wrapText="1"/>
    </xf>
    <xf numFmtId="0" fontId="5" fillId="0" borderId="43" xfId="0" applyNumberFormat="1" applyFont="1" applyFill="1" applyBorder="1" applyAlignment="1">
      <alignment horizontal="center"/>
    </xf>
    <xf numFmtId="0" fontId="5" fillId="0" borderId="44" xfId="0" applyNumberFormat="1" applyFont="1" applyFill="1" applyBorder="1" applyAlignment="1">
      <alignment horizontal="center"/>
    </xf>
    <xf numFmtId="0" fontId="5" fillId="0" borderId="45" xfId="0" applyNumberFormat="1" applyFont="1" applyFill="1" applyBorder="1" applyAlignment="1">
      <alignment horizontal="center"/>
    </xf>
    <xf numFmtId="0" fontId="5" fillId="0" borderId="46"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47" xfId="0" applyNumberFormat="1" applyFont="1" applyFill="1" applyBorder="1" applyAlignment="1">
      <alignment horizontal="center"/>
    </xf>
    <xf numFmtId="0" fontId="5" fillId="0" borderId="40" xfId="0" applyNumberFormat="1" applyFont="1" applyFill="1" applyBorder="1" applyAlignment="1">
      <alignment horizontal="center"/>
    </xf>
    <xf numFmtId="0" fontId="5" fillId="0" borderId="41" xfId="0" applyNumberFormat="1" applyFont="1" applyFill="1" applyBorder="1" applyAlignment="1">
      <alignment horizontal="center"/>
    </xf>
    <xf numFmtId="0" fontId="5" fillId="0" borderId="42" xfId="0" applyNumberFormat="1" applyFont="1" applyFill="1" applyBorder="1" applyAlignment="1">
      <alignment horizontal="center"/>
    </xf>
    <xf numFmtId="0" fontId="5" fillId="0" borderId="43"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46"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7" xfId="0" applyNumberFormat="1" applyFont="1" applyFill="1" applyBorder="1" applyAlignment="1">
      <alignment horizontal="left" vertical="center" wrapText="1"/>
    </xf>
    <xf numFmtId="0" fontId="5" fillId="0" borderId="40"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42" xfId="0" applyNumberFormat="1" applyFont="1" applyFill="1" applyBorder="1" applyAlignment="1">
      <alignment horizontal="left" vertical="center" wrapText="1"/>
    </xf>
    <xf numFmtId="0" fontId="50" fillId="33" borderId="36" xfId="0" applyNumberFormat="1" applyFont="1" applyFill="1" applyBorder="1" applyAlignment="1">
      <alignment horizontal="center"/>
    </xf>
    <xf numFmtId="0" fontId="50" fillId="33" borderId="48" xfId="0" applyNumberFormat="1" applyFont="1" applyFill="1" applyBorder="1" applyAlignment="1">
      <alignment horizontal="center"/>
    </xf>
    <xf numFmtId="0" fontId="50" fillId="33" borderId="37" xfId="0" applyNumberFormat="1" applyFont="1" applyFill="1" applyBorder="1" applyAlignment="1">
      <alignment horizontal="center"/>
    </xf>
    <xf numFmtId="2" fontId="50" fillId="33" borderId="43" xfId="0" applyNumberFormat="1" applyFont="1" applyFill="1" applyBorder="1" applyAlignment="1">
      <alignment horizontal="center" vertical="top" wrapText="1"/>
    </xf>
    <xf numFmtId="2" fontId="50" fillId="33" borderId="45" xfId="0" applyNumberFormat="1" applyFont="1" applyFill="1" applyBorder="1" applyAlignment="1">
      <alignment horizontal="center" vertical="top" wrapText="1"/>
    </xf>
    <xf numFmtId="2" fontId="50" fillId="33" borderId="40" xfId="0" applyNumberFormat="1" applyFont="1" applyFill="1" applyBorder="1" applyAlignment="1">
      <alignment horizontal="center" vertical="top" wrapText="1"/>
    </xf>
    <xf numFmtId="2" fontId="50" fillId="33" borderId="42" xfId="0" applyNumberFormat="1" applyFont="1" applyFill="1" applyBorder="1" applyAlignment="1">
      <alignment horizontal="center" vertical="top" wrapText="1"/>
    </xf>
    <xf numFmtId="0" fontId="5" fillId="0" borderId="43" xfId="0" applyNumberFormat="1" applyFont="1" applyFill="1" applyBorder="1" applyAlignment="1">
      <alignment horizontal="center" vertical="center"/>
    </xf>
    <xf numFmtId="0" fontId="5" fillId="0" borderId="44" xfId="0" applyNumberFormat="1" applyFont="1" applyFill="1" applyBorder="1" applyAlignment="1">
      <alignment horizontal="center" vertical="center"/>
    </xf>
    <xf numFmtId="0" fontId="5" fillId="0" borderId="45" xfId="0" applyNumberFormat="1" applyFont="1" applyFill="1" applyBorder="1" applyAlignment="1">
      <alignment horizontal="center" vertical="center"/>
    </xf>
    <xf numFmtId="0" fontId="5" fillId="0" borderId="4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42" xfId="0" applyNumberFormat="1" applyFont="1" applyFill="1" applyBorder="1" applyAlignment="1">
      <alignment horizontal="center" vertical="center"/>
    </xf>
    <xf numFmtId="0" fontId="50" fillId="33" borderId="43" xfId="0" applyNumberFormat="1" applyFont="1" applyFill="1" applyBorder="1" applyAlignment="1">
      <alignment horizontal="left" vertical="top"/>
    </xf>
    <xf numFmtId="0" fontId="50" fillId="33" borderId="44" xfId="0" applyNumberFormat="1" applyFont="1" applyFill="1" applyBorder="1" applyAlignment="1">
      <alignment horizontal="left" vertical="top"/>
    </xf>
    <xf numFmtId="0" fontId="50" fillId="33" borderId="45" xfId="0" applyNumberFormat="1" applyFont="1" applyFill="1" applyBorder="1" applyAlignment="1">
      <alignment horizontal="left" vertical="top"/>
    </xf>
    <xf numFmtId="0" fontId="50" fillId="33" borderId="40" xfId="0" applyNumberFormat="1" applyFont="1" applyFill="1" applyBorder="1" applyAlignment="1">
      <alignment horizontal="left" vertical="top"/>
    </xf>
    <xf numFmtId="0" fontId="50" fillId="33" borderId="41" xfId="0" applyNumberFormat="1" applyFont="1" applyFill="1" applyBorder="1" applyAlignment="1">
      <alignment horizontal="left" vertical="top"/>
    </xf>
    <xf numFmtId="0" fontId="50" fillId="33" borderId="42" xfId="0" applyNumberFormat="1" applyFont="1" applyFill="1" applyBorder="1" applyAlignment="1">
      <alignment horizontal="left" vertical="top"/>
    </xf>
    <xf numFmtId="0" fontId="50" fillId="33" borderId="44" xfId="0" applyNumberFormat="1" applyFont="1" applyFill="1" applyBorder="1" applyAlignment="1">
      <alignment horizontal="center" vertical="center" wrapText="1"/>
    </xf>
    <xf numFmtId="0" fontId="50" fillId="33" borderId="45" xfId="0" applyNumberFormat="1" applyFont="1" applyFill="1" applyBorder="1" applyAlignment="1">
      <alignment horizontal="center" vertical="center" wrapText="1"/>
    </xf>
    <xf numFmtId="0" fontId="50" fillId="33" borderId="43" xfId="0" applyNumberFormat="1" applyFont="1" applyFill="1" applyBorder="1" applyAlignment="1">
      <alignment horizontal="center" vertical="center" wrapText="1"/>
    </xf>
    <xf numFmtId="0" fontId="59" fillId="34" borderId="12" xfId="0" applyFont="1" applyFill="1" applyBorder="1" applyAlignment="1">
      <alignment horizontal="center" vertical="center"/>
    </xf>
    <xf numFmtId="0" fontId="59" fillId="34" borderId="0" xfId="0" applyFont="1" applyFill="1" applyBorder="1" applyAlignment="1">
      <alignment horizontal="center" vertical="center"/>
    </xf>
    <xf numFmtId="0" fontId="59" fillId="34" borderId="16"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GASTOS DE PERSONAL</a:t>
            </a:r>
          </a:p>
        </c:rich>
      </c:tx>
      <c:layout>
        <c:manualLayout>
          <c:xMode val="factor"/>
          <c:yMode val="factor"/>
          <c:x val="-0.00325"/>
          <c:y val="-0.00975"/>
        </c:manualLayout>
      </c:layout>
      <c:spPr>
        <a:noFill/>
        <a:ln w="3175">
          <a:noFill/>
        </a:ln>
      </c:spPr>
    </c:title>
    <c:plotArea>
      <c:layout>
        <c:manualLayout>
          <c:xMode val="edge"/>
          <c:yMode val="edge"/>
          <c:x val="0.0025"/>
          <c:y val="0.1075"/>
          <c:w val="0.97775"/>
          <c:h val="0.8015"/>
        </c:manualLayout>
      </c:layout>
      <c:lineChart>
        <c:grouping val="standard"/>
        <c:varyColors val="0"/>
        <c:ser>
          <c:idx val="2"/>
          <c:order val="0"/>
          <c:tx>
            <c:strRef>
              <c:f>'REPORTE DE DATOS '!$E$10</c:f>
              <c:strCache>
                <c:ptCount val="1"/>
                <c:pt idx="0">
                  <c:v>Indice</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'!$F$10:$Q$10</c:f>
              <c:numCache>
                <c:ptCount val="12"/>
                <c:pt idx="0">
                  <c:v>0.05581254418010862</c:v>
                </c:pt>
                <c:pt idx="1">
                  <c:v>0.12295374705075576</c:v>
                </c:pt>
                <c:pt idx="2">
                  <c:v>0.20917813604206234</c:v>
                </c:pt>
                <c:pt idx="3">
                  <c:v>0.2749165800566753</c:v>
                </c:pt>
                <c:pt idx="4">
                  <c:v>0.34322072894585015</c:v>
                </c:pt>
                <c:pt idx="5">
                  <c:v>0.43473853889444625</c:v>
                </c:pt>
                <c:pt idx="6">
                  <c:v>0</c:v>
                </c:pt>
                <c:pt idx="7">
                  <c:v>0</c:v>
                </c:pt>
                <c:pt idx="8">
                  <c:v>0</c:v>
                </c:pt>
                <c:pt idx="9">
                  <c:v>0</c:v>
                </c:pt>
                <c:pt idx="10">
                  <c:v>0</c:v>
                </c:pt>
                <c:pt idx="11">
                  <c:v>0</c:v>
                </c:pt>
              </c:numCache>
            </c:numRef>
          </c:val>
          <c:smooth val="0"/>
        </c:ser>
        <c:ser>
          <c:idx val="3"/>
          <c:order val="1"/>
          <c:tx>
            <c:strRef>
              <c:f>'REPORTE DE DATOS '!$E$11</c:f>
              <c:strCache>
                <c:ptCount val="1"/>
                <c:pt idx="0">
                  <c:v>META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dLbls>
            <c:numFmt formatCode="General" sourceLinked="1"/>
            <c:spPr>
              <a:noFill/>
              <a:ln w="3175">
                <a:noFill/>
              </a:ln>
            </c:spPr>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ptCount val="12"/>
                <c:pt idx="0">
                  <c:v>0.07</c:v>
                </c:pt>
                <c:pt idx="1">
                  <c:v>0.1458</c:v>
                </c:pt>
                <c:pt idx="2">
                  <c:v>0.22160000000000002</c:v>
                </c:pt>
                <c:pt idx="3">
                  <c:v>0.3074</c:v>
                </c:pt>
                <c:pt idx="4">
                  <c:v>0.3832</c:v>
                </c:pt>
                <c:pt idx="5">
                  <c:v>0.45899999999999996</c:v>
                </c:pt>
                <c:pt idx="6">
                  <c:v>0.5347999999999999</c:v>
                </c:pt>
                <c:pt idx="7">
                  <c:v>0.6105999999999999</c:v>
                </c:pt>
                <c:pt idx="8">
                  <c:v>0.7564</c:v>
                </c:pt>
                <c:pt idx="9">
                  <c:v>0.8321999999999999</c:v>
                </c:pt>
                <c:pt idx="10">
                  <c:v>0.9079999999999999</c:v>
                </c:pt>
                <c:pt idx="11">
                  <c:v>0.9837999999999999</c:v>
                </c:pt>
              </c:numCache>
            </c:numRef>
          </c:val>
          <c:smooth val="0"/>
        </c:ser>
        <c:marker val="1"/>
        <c:axId val="11727927"/>
        <c:axId val="38442480"/>
      </c:lineChart>
      <c:catAx>
        <c:axId val="1172792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442480"/>
        <c:crosses val="autoZero"/>
        <c:auto val="1"/>
        <c:lblOffset val="100"/>
        <c:tickLblSkip val="1"/>
        <c:noMultiLvlLbl val="0"/>
      </c:catAx>
      <c:valAx>
        <c:axId val="38442480"/>
        <c:scaling>
          <c:orientation val="minMax"/>
          <c:max val="1"/>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727927"/>
        <c:crossesAt val="1"/>
        <c:crossBetween val="between"/>
        <c:dispUnits/>
      </c:valAx>
      <c:spPr>
        <a:noFill/>
        <a:ln>
          <a:noFill/>
        </a:ln>
      </c:spPr>
    </c:plotArea>
    <c:legend>
      <c:legendPos val="b"/>
      <c:layout>
        <c:manualLayout>
          <c:xMode val="edge"/>
          <c:yMode val="edge"/>
          <c:x val="0.38025"/>
          <c:y val="0.91325"/>
          <c:w val="0.2377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ADQUISICION DE BIENES Y SERVICIOS</a:t>
            </a:r>
          </a:p>
        </c:rich>
      </c:tx>
      <c:layout>
        <c:manualLayout>
          <c:xMode val="factor"/>
          <c:yMode val="factor"/>
          <c:x val="-0.00175"/>
          <c:y val="-0.00975"/>
        </c:manualLayout>
      </c:layout>
      <c:spPr>
        <a:noFill/>
        <a:ln w="3175">
          <a:noFill/>
        </a:ln>
      </c:spPr>
    </c:title>
    <c:plotArea>
      <c:layout>
        <c:manualLayout>
          <c:xMode val="edge"/>
          <c:yMode val="edge"/>
          <c:x val="0.00275"/>
          <c:y val="0.10975"/>
          <c:w val="0.97775"/>
          <c:h val="0.79725"/>
        </c:manualLayout>
      </c:layout>
      <c:lineChart>
        <c:grouping val="standard"/>
        <c:varyColors val="0"/>
        <c:ser>
          <c:idx val="2"/>
          <c:order val="0"/>
          <c:tx>
            <c:strRef>
              <c:f>'REPORTE DE DATOS '!$E$15</c:f>
              <c:strCache>
                <c:ptCount val="1"/>
                <c:pt idx="0">
                  <c:v>Indice</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'REPORTE DE DATOS '!$F$12:$Q$12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ptCount val="12"/>
                <c:pt idx="0">
                  <c:v>0.49252229427618943</c:v>
                </c:pt>
                <c:pt idx="1">
                  <c:v>0.5089883637378276</c:v>
                </c:pt>
                <c:pt idx="2">
                  <c:v>0.5911086979354512</c:v>
                </c:pt>
                <c:pt idx="3">
                  <c:v>0.6080611099386873</c:v>
                </c:pt>
                <c:pt idx="4">
                  <c:v>0.6545888137860785</c:v>
                </c:pt>
                <c:pt idx="5">
                  <c:v>0.7114661896743315</c:v>
                </c:pt>
                <c:pt idx="6">
                  <c:v>0</c:v>
                </c:pt>
                <c:pt idx="7">
                  <c:v>0</c:v>
                </c:pt>
                <c:pt idx="8">
                  <c:v>0</c:v>
                </c:pt>
                <c:pt idx="9">
                  <c:v>0</c:v>
                </c:pt>
                <c:pt idx="10">
                  <c:v>0</c:v>
                </c:pt>
                <c:pt idx="11">
                  <c:v>0</c:v>
                </c:pt>
              </c:numCache>
            </c:numRef>
          </c:val>
          <c:smooth val="0"/>
        </c:ser>
        <c:ser>
          <c:idx val="3"/>
          <c:order val="1"/>
          <c:tx>
            <c:strRef>
              <c:f>'REPORTE DE DATOS '!$E$16</c:f>
              <c:strCache>
                <c:ptCount val="1"/>
                <c:pt idx="0">
                  <c:v>META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dLbls>
            <c:numFmt formatCode="General" sourceLinked="1"/>
            <c:spPr>
              <a:noFill/>
              <a:ln w="3175">
                <a:noFill/>
              </a:ln>
            </c:spPr>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cat>
            <c:strRef>
              <c:f>'REPORTE DE DATOS '!$F$12:$Q$12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ptCount val="12"/>
                <c:pt idx="0">
                  <c:v>0.5</c:v>
                </c:pt>
                <c:pt idx="1">
                  <c:v>0.52</c:v>
                </c:pt>
                <c:pt idx="2">
                  <c:v>0.6</c:v>
                </c:pt>
                <c:pt idx="3">
                  <c:v>0.655</c:v>
                </c:pt>
                <c:pt idx="4">
                  <c:v>0.7050000000000001</c:v>
                </c:pt>
                <c:pt idx="5">
                  <c:v>0.7600000000000001</c:v>
                </c:pt>
                <c:pt idx="6">
                  <c:v>0.8200000000000001</c:v>
                </c:pt>
                <c:pt idx="7">
                  <c:v>0.8700000000000001</c:v>
                </c:pt>
                <c:pt idx="8">
                  <c:v>0.9200000000000002</c:v>
                </c:pt>
                <c:pt idx="9">
                  <c:v>0.9450000000000002</c:v>
                </c:pt>
                <c:pt idx="10">
                  <c:v>0.9650000000000002</c:v>
                </c:pt>
                <c:pt idx="11">
                  <c:v>0.9850000000000002</c:v>
                </c:pt>
              </c:numCache>
            </c:numRef>
          </c:val>
          <c:smooth val="0"/>
        </c:ser>
        <c:marker val="1"/>
        <c:axId val="10438001"/>
        <c:axId val="26833146"/>
      </c:lineChart>
      <c:catAx>
        <c:axId val="104380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833146"/>
        <c:crosses val="autoZero"/>
        <c:auto val="1"/>
        <c:lblOffset val="100"/>
        <c:tickLblSkip val="1"/>
        <c:noMultiLvlLbl val="0"/>
      </c:catAx>
      <c:valAx>
        <c:axId val="26833146"/>
        <c:scaling>
          <c:orientation val="minMax"/>
          <c:max val="1"/>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438001"/>
        <c:crossesAt val="1"/>
        <c:crossBetween val="between"/>
        <c:dispUnits/>
      </c:valAx>
      <c:spPr>
        <a:noFill/>
        <a:ln>
          <a:noFill/>
        </a:ln>
      </c:spPr>
    </c:plotArea>
    <c:legend>
      <c:legendPos val="b"/>
      <c:layout>
        <c:manualLayout>
          <c:xMode val="edge"/>
          <c:yMode val="edge"/>
          <c:x val="0.379"/>
          <c:y val="0.91125"/>
          <c:w val="0.24025"/>
          <c:h val="0.069"/>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TRANSFERENCIAS CORRIENTES</a:t>
            </a:r>
          </a:p>
        </c:rich>
      </c:tx>
      <c:layout>
        <c:manualLayout>
          <c:xMode val="factor"/>
          <c:yMode val="factor"/>
          <c:x val="-0.00175"/>
          <c:y val="-0.00975"/>
        </c:manualLayout>
      </c:layout>
      <c:spPr>
        <a:noFill/>
        <a:ln w="3175">
          <a:noFill/>
        </a:ln>
      </c:spPr>
    </c:title>
    <c:plotArea>
      <c:layout>
        <c:manualLayout>
          <c:xMode val="edge"/>
          <c:yMode val="edge"/>
          <c:x val="0.0025"/>
          <c:y val="0.1075"/>
          <c:w val="0.978"/>
          <c:h val="0.8015"/>
        </c:manualLayout>
      </c:layout>
      <c:lineChart>
        <c:grouping val="standard"/>
        <c:varyColors val="0"/>
        <c:ser>
          <c:idx val="2"/>
          <c:order val="0"/>
          <c:tx>
            <c:strRef>
              <c:f>'REPORTE DE DATOS '!$E$20</c:f>
              <c:strCache>
                <c:ptCount val="1"/>
                <c:pt idx="0">
                  <c:v>Indice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'REPORTE DE DATOS '!$F$17:$Q$17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'!$F$20:$Q$20</c:f>
              <c:numCache>
                <c:ptCount val="12"/>
                <c:pt idx="0">
                  <c:v>0.04420434603482364</c:v>
                </c:pt>
                <c:pt idx="1">
                  <c:v>0.09050068928775526</c:v>
                </c:pt>
                <c:pt idx="2">
                  <c:v>0.1383774257010358</c:v>
                </c:pt>
                <c:pt idx="3">
                  <c:v>0.19000821868729592</c:v>
                </c:pt>
                <c:pt idx="4">
                  <c:v>0.2503712238658497</c:v>
                </c:pt>
                <c:pt idx="5">
                  <c:v>0.34060192424000335</c:v>
                </c:pt>
                <c:pt idx="6">
                  <c:v>0</c:v>
                </c:pt>
                <c:pt idx="7">
                  <c:v>0</c:v>
                </c:pt>
                <c:pt idx="8">
                  <c:v>0</c:v>
                </c:pt>
                <c:pt idx="9">
                  <c:v>0</c:v>
                </c:pt>
                <c:pt idx="10">
                  <c:v>0</c:v>
                </c:pt>
                <c:pt idx="11">
                  <c:v>0</c:v>
                </c:pt>
              </c:numCache>
            </c:numRef>
          </c:val>
          <c:smooth val="0"/>
        </c:ser>
        <c:ser>
          <c:idx val="3"/>
          <c:order val="1"/>
          <c:tx>
            <c:strRef>
              <c:f>'REPORTE DE DATOS '!$E$21</c:f>
              <c:strCache>
                <c:ptCount val="1"/>
                <c:pt idx="0">
                  <c:v>META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cat>
            <c:strRef>
              <c:f>'REPORTE DE DATOS '!$F$17:$Q$17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'!$F$21:$Q$21</c:f>
              <c:numCache>
                <c:ptCount val="12"/>
                <c:pt idx="0">
                  <c:v>0.078</c:v>
                </c:pt>
                <c:pt idx="1">
                  <c:v>0.17049999999999998</c:v>
                </c:pt>
                <c:pt idx="2">
                  <c:v>0.284</c:v>
                </c:pt>
                <c:pt idx="3">
                  <c:v>0.374</c:v>
                </c:pt>
                <c:pt idx="4">
                  <c:v>0.454</c:v>
                </c:pt>
                <c:pt idx="5">
                  <c:v>0.524</c:v>
                </c:pt>
                <c:pt idx="6">
                  <c:v>0.5965</c:v>
                </c:pt>
                <c:pt idx="7">
                  <c:v>0.679</c:v>
                </c:pt>
                <c:pt idx="8">
                  <c:v>0.7515000000000001</c:v>
                </c:pt>
                <c:pt idx="9">
                  <c:v>0.8340000000000001</c:v>
                </c:pt>
                <c:pt idx="10">
                  <c:v>0.9065000000000001</c:v>
                </c:pt>
                <c:pt idx="11">
                  <c:v>0.9865</c:v>
                </c:pt>
              </c:numCache>
            </c:numRef>
          </c:val>
          <c:smooth val="0"/>
        </c:ser>
        <c:marker val="1"/>
        <c:axId val="40171723"/>
        <c:axId val="26001188"/>
      </c:lineChart>
      <c:catAx>
        <c:axId val="401717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001188"/>
        <c:crosses val="autoZero"/>
        <c:auto val="1"/>
        <c:lblOffset val="100"/>
        <c:tickLblSkip val="1"/>
        <c:noMultiLvlLbl val="0"/>
      </c:catAx>
      <c:valAx>
        <c:axId val="26001188"/>
        <c:scaling>
          <c:orientation val="minMax"/>
          <c:max val="1"/>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171723"/>
        <c:crossesAt val="1"/>
        <c:crossBetween val="between"/>
        <c:dispUnits/>
      </c:valAx>
      <c:spPr>
        <a:noFill/>
        <a:ln>
          <a:noFill/>
        </a:ln>
      </c:spPr>
    </c:plotArea>
    <c:legend>
      <c:legendPos val="b"/>
      <c:layout>
        <c:manualLayout>
          <c:xMode val="edge"/>
          <c:yMode val="edge"/>
          <c:x val="0.37825"/>
          <c:y val="0.91325"/>
          <c:w val="0.2417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GASTOS POR TRIBUTOS, MULTAS, SANCIONES E INTERESES DE MORA</a:t>
            </a:r>
          </a:p>
        </c:rich>
      </c:tx>
      <c:layout>
        <c:manualLayout>
          <c:xMode val="factor"/>
          <c:yMode val="factor"/>
          <c:x val="-0.00175"/>
          <c:y val="-0.01"/>
        </c:manualLayout>
      </c:layout>
      <c:spPr>
        <a:noFill/>
        <a:ln w="3175">
          <a:noFill/>
        </a:ln>
      </c:spPr>
    </c:title>
    <c:plotArea>
      <c:layout>
        <c:manualLayout>
          <c:xMode val="edge"/>
          <c:yMode val="edge"/>
          <c:x val="0.0025"/>
          <c:y val="0.1855"/>
          <c:w val="0.97725"/>
          <c:h val="0.7215"/>
        </c:manualLayout>
      </c:layout>
      <c:lineChart>
        <c:grouping val="standard"/>
        <c:varyColors val="0"/>
        <c:ser>
          <c:idx val="2"/>
          <c:order val="0"/>
          <c:tx>
            <c:strRef>
              <c:f>'REPORTE DE DATOS '!$E$25</c:f>
              <c:strCache>
                <c:ptCount val="1"/>
                <c:pt idx="0">
                  <c:v>Indice</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'REPORTE DE DATOS '!$F$22:$Q$22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'!$F$25:$Q$25</c:f>
              <c:numCache>
                <c:ptCount val="12"/>
                <c:pt idx="0">
                  <c:v>0.0013441086234498578</c:v>
                </c:pt>
                <c:pt idx="1">
                  <c:v>0.14806595828056676</c:v>
                </c:pt>
                <c:pt idx="2">
                  <c:v>0.6097214577907338</c:v>
                </c:pt>
                <c:pt idx="3">
                  <c:v>0.6235001782514157</c:v>
                </c:pt>
                <c:pt idx="4">
                  <c:v>0.6275164254139686</c:v>
                </c:pt>
                <c:pt idx="5">
                  <c:v>0.6275164254139686</c:v>
                </c:pt>
                <c:pt idx="6">
                  <c:v>0</c:v>
                </c:pt>
                <c:pt idx="7">
                  <c:v>0</c:v>
                </c:pt>
                <c:pt idx="8">
                  <c:v>0</c:v>
                </c:pt>
                <c:pt idx="9">
                  <c:v>0</c:v>
                </c:pt>
                <c:pt idx="10">
                  <c:v>0</c:v>
                </c:pt>
                <c:pt idx="11">
                  <c:v>0</c:v>
                </c:pt>
              </c:numCache>
            </c:numRef>
          </c:val>
          <c:smooth val="0"/>
        </c:ser>
        <c:ser>
          <c:idx val="3"/>
          <c:order val="1"/>
          <c:tx>
            <c:strRef>
              <c:f>'REPORTE DE DATOS '!$E$26</c:f>
              <c:strCache>
                <c:ptCount val="1"/>
                <c:pt idx="0">
                  <c:v>META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dLbls>
            <c:numFmt formatCode="General" sourceLinked="1"/>
            <c:spPr>
              <a:noFill/>
              <a:ln w="3175">
                <a:noFill/>
              </a:ln>
            </c:spPr>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cat>
            <c:strRef>
              <c:f>'REPORTE DE DATOS '!$F$22:$Q$22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'!$F$26:$Q$26</c:f>
              <c:numCache>
                <c:ptCount val="12"/>
                <c:pt idx="0">
                  <c:v>0.02</c:v>
                </c:pt>
                <c:pt idx="1">
                  <c:v>0.1225</c:v>
                </c:pt>
                <c:pt idx="2">
                  <c:v>0.6260000000000001</c:v>
                </c:pt>
                <c:pt idx="3">
                  <c:v>0.6360000000000001</c:v>
                </c:pt>
                <c:pt idx="4">
                  <c:v>0.6360000000000001</c:v>
                </c:pt>
                <c:pt idx="5">
                  <c:v>0.6360000000000001</c:v>
                </c:pt>
                <c:pt idx="6">
                  <c:v>0.6360000000000001</c:v>
                </c:pt>
                <c:pt idx="7">
                  <c:v>0.6360000000000001</c:v>
                </c:pt>
                <c:pt idx="8">
                  <c:v>0.9360000000000002</c:v>
                </c:pt>
                <c:pt idx="9">
                  <c:v>0.9485000000000001</c:v>
                </c:pt>
                <c:pt idx="10">
                  <c:v>0.9585000000000001</c:v>
                </c:pt>
                <c:pt idx="11">
                  <c:v>0.9885000000000002</c:v>
                </c:pt>
              </c:numCache>
            </c:numRef>
          </c:val>
          <c:smooth val="0"/>
        </c:ser>
        <c:marker val="1"/>
        <c:axId val="32684101"/>
        <c:axId val="25721454"/>
      </c:lineChart>
      <c:catAx>
        <c:axId val="326841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721454"/>
        <c:crosses val="autoZero"/>
        <c:auto val="1"/>
        <c:lblOffset val="100"/>
        <c:tickLblSkip val="1"/>
        <c:noMultiLvlLbl val="0"/>
      </c:catAx>
      <c:valAx>
        <c:axId val="25721454"/>
        <c:scaling>
          <c:orientation val="minMax"/>
          <c:max val="1"/>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684101"/>
        <c:crossesAt val="1"/>
        <c:crossBetween val="between"/>
        <c:dispUnits/>
      </c:valAx>
      <c:spPr>
        <a:noFill/>
        <a:ln>
          <a:noFill/>
        </a:ln>
      </c:spPr>
    </c:plotArea>
    <c:legend>
      <c:legendPos val="b"/>
      <c:layout>
        <c:manualLayout>
          <c:xMode val="edge"/>
          <c:yMode val="edge"/>
          <c:x val="0.37675"/>
          <c:y val="0.911"/>
          <c:w val="0.243"/>
          <c:h val="0.06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8</xdr:row>
      <xdr:rowOff>142875</xdr:rowOff>
    </xdr:from>
    <xdr:to>
      <xdr:col>11</xdr:col>
      <xdr:colOff>123825</xdr:colOff>
      <xdr:row>24</xdr:row>
      <xdr:rowOff>85725</xdr:rowOff>
    </xdr:to>
    <xdr:graphicFrame>
      <xdr:nvGraphicFramePr>
        <xdr:cNvPr id="1" name="Gráfico 8"/>
        <xdr:cNvGraphicFramePr/>
      </xdr:nvGraphicFramePr>
      <xdr:xfrm>
        <a:off x="476250" y="1581150"/>
        <a:ext cx="5972175" cy="3048000"/>
      </xdr:xfrm>
      <a:graphic>
        <a:graphicData uri="http://schemas.openxmlformats.org/drawingml/2006/chart">
          <c:chart xmlns:c="http://schemas.openxmlformats.org/drawingml/2006/chart" r:id="rId1"/>
        </a:graphicData>
      </a:graphic>
    </xdr:graphicFrame>
    <xdr:clientData/>
  </xdr:twoCellAnchor>
  <xdr:twoCellAnchor>
    <xdr:from>
      <xdr:col>1</xdr:col>
      <xdr:colOff>314325</xdr:colOff>
      <xdr:row>29</xdr:row>
      <xdr:rowOff>142875</xdr:rowOff>
    </xdr:from>
    <xdr:to>
      <xdr:col>11</xdr:col>
      <xdr:colOff>133350</xdr:colOff>
      <xdr:row>45</xdr:row>
      <xdr:rowOff>76200</xdr:rowOff>
    </xdr:to>
    <xdr:graphicFrame>
      <xdr:nvGraphicFramePr>
        <xdr:cNvPr id="2" name="Gráfico 9"/>
        <xdr:cNvGraphicFramePr/>
      </xdr:nvGraphicFramePr>
      <xdr:xfrm>
        <a:off x="542925" y="5600700"/>
        <a:ext cx="5915025" cy="2981325"/>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50</xdr:row>
      <xdr:rowOff>95250</xdr:rowOff>
    </xdr:from>
    <xdr:to>
      <xdr:col>11</xdr:col>
      <xdr:colOff>114300</xdr:colOff>
      <xdr:row>66</xdr:row>
      <xdr:rowOff>95250</xdr:rowOff>
    </xdr:to>
    <xdr:graphicFrame>
      <xdr:nvGraphicFramePr>
        <xdr:cNvPr id="3" name="Gráfico 10"/>
        <xdr:cNvGraphicFramePr/>
      </xdr:nvGraphicFramePr>
      <xdr:xfrm>
        <a:off x="561975" y="9553575"/>
        <a:ext cx="5876925" cy="3048000"/>
      </xdr:xfrm>
      <a:graphic>
        <a:graphicData uri="http://schemas.openxmlformats.org/drawingml/2006/chart">
          <c:chart xmlns:c="http://schemas.openxmlformats.org/drawingml/2006/chart" r:id="rId3"/>
        </a:graphicData>
      </a:graphic>
    </xdr:graphicFrame>
    <xdr:clientData/>
  </xdr:twoCellAnchor>
  <xdr:twoCellAnchor>
    <xdr:from>
      <xdr:col>1</xdr:col>
      <xdr:colOff>400050</xdr:colOff>
      <xdr:row>70</xdr:row>
      <xdr:rowOff>123825</xdr:rowOff>
    </xdr:from>
    <xdr:to>
      <xdr:col>11</xdr:col>
      <xdr:colOff>152400</xdr:colOff>
      <xdr:row>86</xdr:row>
      <xdr:rowOff>47625</xdr:rowOff>
    </xdr:to>
    <xdr:graphicFrame>
      <xdr:nvGraphicFramePr>
        <xdr:cNvPr id="4" name="Gráfico 11"/>
        <xdr:cNvGraphicFramePr/>
      </xdr:nvGraphicFramePr>
      <xdr:xfrm>
        <a:off x="628650" y="13392150"/>
        <a:ext cx="5848350" cy="29718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showGridLines="0" tabSelected="1" zoomScaleSheetLayoutView="130" zoomScalePageLayoutView="0" workbookViewId="0" topLeftCell="A1">
      <selection activeCell="Q2" sqref="Q2"/>
    </sheetView>
  </sheetViews>
  <sheetFormatPr defaultColWidth="11.421875" defaultRowHeight="16.5" customHeight="1"/>
  <cols>
    <col min="1" max="1" width="4.140625" style="1" customWidth="1"/>
    <col min="2" max="2" width="14.00390625" style="1" customWidth="1"/>
    <col min="3" max="3" width="18.421875" style="1" customWidth="1"/>
    <col min="4" max="4" width="40.8515625" style="1" customWidth="1"/>
    <col min="5" max="5" width="9.8515625" style="1" customWidth="1"/>
    <col min="6" max="6" width="10.7109375" style="1" customWidth="1"/>
    <col min="7" max="7" width="54.00390625" style="1" customWidth="1"/>
    <col min="8" max="9" width="13.28125" style="1" customWidth="1"/>
    <col min="10" max="11" width="17.421875" style="1" customWidth="1"/>
    <col min="12" max="12" width="14.7109375" style="1" customWidth="1"/>
    <col min="13" max="13" width="10.421875" style="1" customWidth="1"/>
    <col min="14" max="14" width="11.28125" style="1" customWidth="1"/>
    <col min="15" max="15" width="2.57421875" style="1" customWidth="1"/>
    <col min="16" max="16384" width="11.421875" style="2" customWidth="1"/>
  </cols>
  <sheetData>
    <row r="1" spans="1:15" s="21" customFormat="1" ht="13.5" thickBot="1">
      <c r="A1" s="8"/>
      <c r="B1" s="8"/>
      <c r="C1" s="9"/>
      <c r="D1" s="8"/>
      <c r="E1" s="8"/>
      <c r="F1" s="8"/>
      <c r="G1" s="8"/>
      <c r="H1" s="10"/>
      <c r="I1" s="8"/>
      <c r="J1" s="8"/>
      <c r="K1" s="8"/>
      <c r="L1" s="8"/>
      <c r="M1" s="8"/>
      <c r="N1" s="8"/>
      <c r="O1" s="8"/>
    </row>
    <row r="2" spans="1:15" s="21" customFormat="1" ht="12.75">
      <c r="A2" s="8"/>
      <c r="B2" s="12"/>
      <c r="C2" s="14"/>
      <c r="D2" s="29" t="s">
        <v>0</v>
      </c>
      <c r="E2" s="46"/>
      <c r="F2" s="15"/>
      <c r="G2" s="119" t="s">
        <v>1</v>
      </c>
      <c r="H2" s="16"/>
      <c r="I2" s="15"/>
      <c r="J2" s="15"/>
      <c r="K2" s="15"/>
      <c r="L2" s="15"/>
      <c r="M2" s="52"/>
      <c r="N2" s="17"/>
      <c r="O2" s="8"/>
    </row>
    <row r="3" spans="1:15" s="21" customFormat="1" ht="12.75">
      <c r="A3" s="8"/>
      <c r="B3" s="107"/>
      <c r="C3" s="20"/>
      <c r="D3" s="20" t="s">
        <v>2</v>
      </c>
      <c r="E3" s="47"/>
      <c r="G3" s="120"/>
      <c r="H3" s="22"/>
      <c r="L3" s="23"/>
      <c r="M3" s="53"/>
      <c r="N3" s="24"/>
      <c r="O3" s="8"/>
    </row>
    <row r="4" spans="1:15" s="21" customFormat="1" ht="12.75">
      <c r="A4" s="8"/>
      <c r="B4" s="25"/>
      <c r="C4" s="26"/>
      <c r="D4" s="20" t="s">
        <v>3</v>
      </c>
      <c r="E4" s="48"/>
      <c r="F4" s="23"/>
      <c r="G4" s="120"/>
      <c r="H4" s="53"/>
      <c r="I4" s="23"/>
      <c r="J4" s="23"/>
      <c r="K4" s="23"/>
      <c r="L4" s="23"/>
      <c r="M4" s="54"/>
      <c r="N4" s="27"/>
      <c r="O4" s="8"/>
    </row>
    <row r="5" spans="1:15" s="21" customFormat="1" ht="7.5" customHeight="1" thickBot="1">
      <c r="A5" s="8"/>
      <c r="B5" s="55"/>
      <c r="C5" s="56"/>
      <c r="D5" s="56"/>
      <c r="E5" s="56"/>
      <c r="F5" s="56"/>
      <c r="G5" s="121"/>
      <c r="H5" s="56"/>
      <c r="I5" s="56"/>
      <c r="J5" s="56"/>
      <c r="K5" s="56"/>
      <c r="L5" s="56"/>
      <c r="M5" s="56"/>
      <c r="N5" s="57"/>
      <c r="O5" s="8"/>
    </row>
    <row r="6" spans="1:15" s="21" customFormat="1" ht="13.5" thickBot="1">
      <c r="A6" s="8"/>
      <c r="B6" s="8"/>
      <c r="C6" s="8"/>
      <c r="D6" s="8"/>
      <c r="E6" s="8"/>
      <c r="F6" s="8"/>
      <c r="G6" s="8"/>
      <c r="H6" s="8"/>
      <c r="I6" s="8"/>
      <c r="J6" s="8"/>
      <c r="K6" s="8"/>
      <c r="L6" s="8"/>
      <c r="M6" s="8"/>
      <c r="N6" s="8"/>
      <c r="O6" s="8"/>
    </row>
    <row r="7" spans="1:15" ht="45" customHeight="1" thickBot="1">
      <c r="A7" s="8"/>
      <c r="B7" s="73" t="s">
        <v>4</v>
      </c>
      <c r="C7" s="74" t="s">
        <v>5</v>
      </c>
      <c r="D7" s="74" t="s">
        <v>6</v>
      </c>
      <c r="E7" s="74" t="s">
        <v>7</v>
      </c>
      <c r="F7" s="74" t="s">
        <v>8</v>
      </c>
      <c r="G7" s="74" t="s">
        <v>9</v>
      </c>
      <c r="H7" s="74" t="s">
        <v>10</v>
      </c>
      <c r="I7" s="74" t="s">
        <v>11</v>
      </c>
      <c r="J7" s="74" t="s">
        <v>12</v>
      </c>
      <c r="K7" s="74" t="s">
        <v>13</v>
      </c>
      <c r="L7" s="74" t="s">
        <v>14</v>
      </c>
      <c r="M7" s="75" t="s">
        <v>15</v>
      </c>
      <c r="N7" s="76" t="s">
        <v>16</v>
      </c>
      <c r="O7" s="8"/>
    </row>
    <row r="8" spans="1:15" s="72" customFormat="1" ht="72" customHeight="1">
      <c r="A8" s="8"/>
      <c r="B8" s="104" t="s">
        <v>17</v>
      </c>
      <c r="C8" s="77" t="s">
        <v>18</v>
      </c>
      <c r="D8" s="77" t="s">
        <v>19</v>
      </c>
      <c r="E8" s="78" t="s">
        <v>20</v>
      </c>
      <c r="F8" s="77" t="s">
        <v>21</v>
      </c>
      <c r="G8" s="77" t="s">
        <v>22</v>
      </c>
      <c r="H8" s="78" t="s">
        <v>23</v>
      </c>
      <c r="I8" s="78" t="s">
        <v>23</v>
      </c>
      <c r="J8" s="78" t="s">
        <v>24</v>
      </c>
      <c r="K8" s="78" t="s">
        <v>25</v>
      </c>
      <c r="L8" s="78" t="s">
        <v>26</v>
      </c>
      <c r="M8" s="79" t="s">
        <v>27</v>
      </c>
      <c r="N8" s="80" t="s">
        <v>28</v>
      </c>
      <c r="O8" s="8"/>
    </row>
    <row r="9" spans="1:15" s="72" customFormat="1" ht="83.25" customHeight="1">
      <c r="A9" s="8"/>
      <c r="B9" s="105" t="s">
        <v>29</v>
      </c>
      <c r="C9" s="81" t="s">
        <v>30</v>
      </c>
      <c r="D9" s="81" t="s">
        <v>31</v>
      </c>
      <c r="E9" s="82" t="s">
        <v>20</v>
      </c>
      <c r="F9" s="81" t="s">
        <v>21</v>
      </c>
      <c r="G9" s="81" t="s">
        <v>22</v>
      </c>
      <c r="H9" s="82" t="s">
        <v>23</v>
      </c>
      <c r="I9" s="82" t="s">
        <v>23</v>
      </c>
      <c r="J9" s="82" t="s">
        <v>24</v>
      </c>
      <c r="K9" s="82" t="s">
        <v>25</v>
      </c>
      <c r="L9" s="82" t="s">
        <v>26</v>
      </c>
      <c r="M9" s="83" t="s">
        <v>27</v>
      </c>
      <c r="N9" s="84" t="s">
        <v>28</v>
      </c>
      <c r="O9" s="8"/>
    </row>
    <row r="10" spans="1:15" s="72" customFormat="1" ht="83.25" customHeight="1" thickBot="1">
      <c r="A10" s="8"/>
      <c r="B10" s="106" t="s">
        <v>32</v>
      </c>
      <c r="C10" s="59" t="s">
        <v>33</v>
      </c>
      <c r="D10" s="59" t="s">
        <v>34</v>
      </c>
      <c r="E10" s="60" t="s">
        <v>20</v>
      </c>
      <c r="F10" s="59" t="s">
        <v>21</v>
      </c>
      <c r="G10" s="59" t="s">
        <v>22</v>
      </c>
      <c r="H10" s="60" t="s">
        <v>23</v>
      </c>
      <c r="I10" s="60" t="s">
        <v>23</v>
      </c>
      <c r="J10" s="60" t="s">
        <v>24</v>
      </c>
      <c r="K10" s="60" t="s">
        <v>25</v>
      </c>
      <c r="L10" s="60" t="s">
        <v>26</v>
      </c>
      <c r="M10" s="61" t="s">
        <v>27</v>
      </c>
      <c r="N10" s="62" t="s">
        <v>28</v>
      </c>
      <c r="O10" s="8"/>
    </row>
    <row r="11" spans="1:15" s="72" customFormat="1" ht="72" customHeight="1" thickBot="1">
      <c r="A11" s="8"/>
      <c r="B11" s="106" t="s">
        <v>35</v>
      </c>
      <c r="C11" s="59" t="s">
        <v>33</v>
      </c>
      <c r="D11" s="59" t="s">
        <v>36</v>
      </c>
      <c r="E11" s="60" t="s">
        <v>20</v>
      </c>
      <c r="F11" s="59" t="s">
        <v>21</v>
      </c>
      <c r="G11" s="59" t="s">
        <v>22</v>
      </c>
      <c r="H11" s="60" t="s">
        <v>23</v>
      </c>
      <c r="I11" s="60" t="s">
        <v>23</v>
      </c>
      <c r="J11" s="60" t="s">
        <v>24</v>
      </c>
      <c r="K11" s="60" t="s">
        <v>25</v>
      </c>
      <c r="L11" s="60" t="s">
        <v>26</v>
      </c>
      <c r="M11" s="61" t="s">
        <v>27</v>
      </c>
      <c r="N11" s="62" t="s">
        <v>28</v>
      </c>
      <c r="O11" s="8"/>
    </row>
    <row r="12" spans="1:15" s="72" customFormat="1" ht="19.5" customHeight="1">
      <c r="A12" s="8"/>
      <c r="B12" s="8"/>
      <c r="C12" s="8"/>
      <c r="D12" s="8"/>
      <c r="E12" s="8"/>
      <c r="F12" s="8"/>
      <c r="G12" s="8"/>
      <c r="H12" s="8"/>
      <c r="I12" s="8"/>
      <c r="J12" s="8"/>
      <c r="K12" s="8"/>
      <c r="L12" s="8"/>
      <c r="M12" s="8"/>
      <c r="N12" s="8"/>
      <c r="O12" s="8"/>
    </row>
    <row r="13" spans="1:15" s="21" customFormat="1" ht="27" customHeight="1">
      <c r="A13" s="11"/>
      <c r="B13" s="85" t="s">
        <v>37</v>
      </c>
      <c r="C13" s="122" t="s">
        <v>38</v>
      </c>
      <c r="D13" s="122"/>
      <c r="E13" s="86" t="s">
        <v>39</v>
      </c>
      <c r="F13" s="123" t="s">
        <v>40</v>
      </c>
      <c r="G13" s="124"/>
      <c r="H13" s="11"/>
      <c r="I13" s="11"/>
      <c r="J13" s="11"/>
      <c r="K13" s="11"/>
      <c r="L13" s="11"/>
      <c r="M13" s="11"/>
      <c r="N13" s="11"/>
      <c r="O13" s="11"/>
    </row>
    <row r="14" spans="1:15" s="21" customFormat="1" ht="34.5" customHeight="1">
      <c r="A14" s="11"/>
      <c r="B14" s="85" t="s">
        <v>41</v>
      </c>
      <c r="C14" s="122" t="s">
        <v>42</v>
      </c>
      <c r="D14" s="122"/>
      <c r="E14" s="86" t="s">
        <v>39</v>
      </c>
      <c r="F14" s="123" t="s">
        <v>43</v>
      </c>
      <c r="G14" s="124"/>
      <c r="H14" s="11"/>
      <c r="I14" s="11"/>
      <c r="J14" s="11"/>
      <c r="K14" s="11"/>
      <c r="L14" s="11"/>
      <c r="M14" s="11"/>
      <c r="N14" s="11"/>
      <c r="O14" s="11"/>
    </row>
    <row r="15" spans="1:15" s="21" customFormat="1" ht="12.75">
      <c r="A15" s="11"/>
      <c r="B15" s="39"/>
      <c r="C15" s="40"/>
      <c r="D15" s="40"/>
      <c r="E15" s="40"/>
      <c r="F15" s="40"/>
      <c r="G15" s="40"/>
      <c r="H15" s="11"/>
      <c r="I15" s="11"/>
      <c r="J15" s="11"/>
      <c r="K15" s="11"/>
      <c r="L15" s="11"/>
      <c r="M15" s="11"/>
      <c r="N15" s="11"/>
      <c r="O15" s="11"/>
    </row>
    <row r="16" spans="1:15" s="21" customFormat="1" ht="12.75">
      <c r="A16" s="11"/>
      <c r="B16" s="39"/>
      <c r="C16" s="40"/>
      <c r="D16" s="40"/>
      <c r="E16" s="40"/>
      <c r="F16" s="40"/>
      <c r="G16" s="40"/>
      <c r="H16" s="11"/>
      <c r="I16" s="11"/>
      <c r="J16" s="11"/>
      <c r="K16" s="11"/>
      <c r="L16" s="11"/>
      <c r="M16" s="11"/>
      <c r="N16" s="11"/>
      <c r="O16" s="11"/>
    </row>
    <row r="17" spans="1:15" s="21" customFormat="1" ht="12.75">
      <c r="A17" s="11"/>
      <c r="B17" s="39"/>
      <c r="C17" s="40"/>
      <c r="D17" s="40"/>
      <c r="E17" s="40"/>
      <c r="F17" s="40"/>
      <c r="G17" s="11"/>
      <c r="H17" s="11"/>
      <c r="I17" s="11"/>
      <c r="J17" s="11"/>
      <c r="K17" s="11"/>
      <c r="L17" s="11"/>
      <c r="M17" s="11"/>
      <c r="N17" s="11"/>
      <c r="O17" s="11"/>
    </row>
    <row r="18" spans="1:15" s="30" customFormat="1" ht="16.5" customHeight="1">
      <c r="A18" s="11"/>
      <c r="B18" s="45" t="s">
        <v>8</v>
      </c>
      <c r="C18" s="11"/>
      <c r="D18" s="41"/>
      <c r="E18" s="41" t="s">
        <v>16</v>
      </c>
      <c r="F18" s="11"/>
      <c r="G18" s="44"/>
      <c r="H18" s="43"/>
      <c r="I18" s="11"/>
      <c r="J18" s="11"/>
      <c r="K18" s="11"/>
      <c r="L18" s="11"/>
      <c r="M18" s="11"/>
      <c r="N18" s="11"/>
      <c r="O18" s="11"/>
    </row>
    <row r="19" spans="1:15" ht="16.5" customHeight="1">
      <c r="A19" s="2"/>
      <c r="B19" s="50" t="s">
        <v>44</v>
      </c>
      <c r="C19" s="49" t="s">
        <v>21</v>
      </c>
      <c r="D19" s="42"/>
      <c r="E19" s="51" t="s">
        <v>45</v>
      </c>
      <c r="F19" s="50" t="s">
        <v>46</v>
      </c>
      <c r="G19" s="42"/>
      <c r="I19" s="2"/>
      <c r="J19" s="2"/>
      <c r="K19" s="2"/>
      <c r="L19" s="2"/>
      <c r="M19" s="2"/>
      <c r="N19" s="2"/>
      <c r="O19" s="2"/>
    </row>
    <row r="20" spans="1:15" ht="16.5" customHeight="1">
      <c r="A20" s="2"/>
      <c r="B20" s="50" t="s">
        <v>47</v>
      </c>
      <c r="C20" s="49" t="s">
        <v>48</v>
      </c>
      <c r="D20" s="42"/>
      <c r="E20" s="51" t="s">
        <v>49</v>
      </c>
      <c r="F20" s="50" t="s">
        <v>50</v>
      </c>
      <c r="G20" s="42"/>
      <c r="I20" s="2"/>
      <c r="J20" s="2"/>
      <c r="K20" s="2"/>
      <c r="L20" s="2"/>
      <c r="M20" s="2"/>
      <c r="N20" s="2"/>
      <c r="O20" s="2"/>
    </row>
    <row r="21" spans="1:15" ht="16.5" customHeight="1">
      <c r="A21" s="2"/>
      <c r="B21" s="50" t="s">
        <v>51</v>
      </c>
      <c r="C21" s="49" t="s">
        <v>52</v>
      </c>
      <c r="D21" s="42"/>
      <c r="E21" s="51" t="s">
        <v>53</v>
      </c>
      <c r="F21" s="50" t="s">
        <v>54</v>
      </c>
      <c r="G21" s="42"/>
      <c r="I21" s="2"/>
      <c r="J21" s="2"/>
      <c r="K21" s="2"/>
      <c r="L21" s="2"/>
      <c r="M21" s="2"/>
      <c r="N21" s="2"/>
      <c r="O21" s="2"/>
    </row>
    <row r="22" spans="1:15" ht="16.5" customHeight="1">
      <c r="A22" s="2"/>
      <c r="B22" s="2"/>
      <c r="C22" s="2"/>
      <c r="D22" s="3"/>
      <c r="E22" s="2"/>
      <c r="F22" s="2"/>
      <c r="G22" s="2"/>
      <c r="H22" s="2"/>
      <c r="I22" s="2"/>
      <c r="J22" s="2"/>
      <c r="K22" s="2"/>
      <c r="L22" s="2"/>
      <c r="M22" s="2"/>
      <c r="N22" s="2"/>
      <c r="O22" s="2"/>
    </row>
    <row r="23" spans="1:15" ht="16.5" customHeight="1">
      <c r="A23" s="2"/>
      <c r="B23" s="28"/>
      <c r="C23" s="2"/>
      <c r="D23" s="3"/>
      <c r="E23" s="2"/>
      <c r="F23" s="2"/>
      <c r="G23" s="2"/>
      <c r="H23" s="2"/>
      <c r="I23" s="2"/>
      <c r="J23" s="2"/>
      <c r="K23" s="2"/>
      <c r="L23" s="2"/>
      <c r="M23" s="2"/>
      <c r="N23" s="2"/>
      <c r="O23" s="2"/>
    </row>
    <row r="24" spans="1:15" ht="16.5" customHeight="1">
      <c r="A24" s="2"/>
      <c r="B24" s="2"/>
      <c r="C24" s="2"/>
      <c r="D24" s="2"/>
      <c r="E24" s="2"/>
      <c r="F24" s="2"/>
      <c r="G24" s="2"/>
      <c r="H24" s="2"/>
      <c r="I24" s="2"/>
      <c r="J24" s="2"/>
      <c r="K24" s="2"/>
      <c r="L24" s="2"/>
      <c r="M24" s="2"/>
      <c r="N24" s="2"/>
      <c r="O24" s="2"/>
    </row>
  </sheetData>
  <sheetProtection/>
  <mergeCells count="5">
    <mergeCell ref="G2:G5"/>
    <mergeCell ref="C13:D13"/>
    <mergeCell ref="C14:D14"/>
    <mergeCell ref="F13:G13"/>
    <mergeCell ref="F14:G14"/>
  </mergeCells>
  <printOptions horizontalCentered="1" verticalCentered="1"/>
  <pageMargins left="1.3779527559055118" right="0" top="0.984251968503937" bottom="0.984251968503937" header="0.5118110236220472" footer="0.5118110236220472"/>
  <pageSetup fitToHeight="1" fitToWidth="1" horizontalDpi="600" verticalDpi="600" orientation="landscape" paperSize="14" scale="60"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30"/>
  <sheetViews>
    <sheetView showGridLines="0" zoomScalePageLayoutView="0" workbookViewId="0" topLeftCell="L1">
      <selection activeCell="T4" sqref="T4"/>
    </sheetView>
  </sheetViews>
  <sheetFormatPr defaultColWidth="11.421875" defaultRowHeight="15" customHeight="1"/>
  <cols>
    <col min="1" max="1" width="2.140625" style="5" customWidth="1"/>
    <col min="2" max="2" width="14.28125" style="5" bestFit="1" customWidth="1"/>
    <col min="3" max="3" width="21.7109375" style="5" customWidth="1"/>
    <col min="4" max="4" width="50.421875" style="5" customWidth="1"/>
    <col min="5" max="5" width="46.140625" style="5" bestFit="1" customWidth="1"/>
    <col min="6" max="6" width="18.8515625" style="69" bestFit="1" customWidth="1"/>
    <col min="7" max="8" width="17.00390625" style="5" customWidth="1"/>
    <col min="9" max="9" width="17.8515625" style="5" bestFit="1" customWidth="1"/>
    <col min="10" max="13" width="17.140625" style="5" bestFit="1" customWidth="1"/>
    <col min="14" max="14" width="18.00390625" style="5" bestFit="1" customWidth="1"/>
    <col min="15" max="16" width="17.140625" style="5" bestFit="1" customWidth="1"/>
    <col min="17" max="17" width="18.57421875" style="5" bestFit="1" customWidth="1"/>
    <col min="18" max="18" width="3.7109375" style="5" customWidth="1"/>
    <col min="19" max="19" width="16.7109375" style="5" customWidth="1"/>
    <col min="20" max="20" width="13.8515625" style="5" bestFit="1" customWidth="1"/>
    <col min="21" max="16384" width="11.421875" style="5" customWidth="1"/>
  </cols>
  <sheetData>
    <row r="1" spans="1:18" s="11" customFormat="1" ht="13.5" thickBot="1">
      <c r="A1" s="8"/>
      <c r="B1" s="8"/>
      <c r="C1" s="8"/>
      <c r="D1" s="9"/>
      <c r="E1" s="8"/>
      <c r="F1" s="63"/>
      <c r="G1" s="8"/>
      <c r="H1" s="8"/>
      <c r="I1" s="8"/>
      <c r="J1" s="8"/>
      <c r="K1" s="8"/>
      <c r="L1" s="8"/>
      <c r="M1" s="8"/>
      <c r="N1" s="8"/>
      <c r="O1" s="8"/>
      <c r="P1" s="8"/>
      <c r="Q1" s="8"/>
      <c r="R1" s="8"/>
    </row>
    <row r="2" spans="1:18" s="11" customFormat="1" ht="12.75" customHeight="1">
      <c r="A2" s="8"/>
      <c r="B2" s="12"/>
      <c r="C2" s="13"/>
      <c r="D2" s="29" t="s">
        <v>0</v>
      </c>
      <c r="E2" s="31"/>
      <c r="F2" s="64"/>
      <c r="G2" s="119" t="s">
        <v>55</v>
      </c>
      <c r="H2" s="119"/>
      <c r="I2" s="119"/>
      <c r="J2" s="31"/>
      <c r="K2" s="15"/>
      <c r="L2" s="15"/>
      <c r="M2" s="52"/>
      <c r="N2" s="31"/>
      <c r="O2" s="15"/>
      <c r="P2" s="15"/>
      <c r="Q2" s="108"/>
      <c r="R2" s="8"/>
    </row>
    <row r="3" spans="1:18" s="11" customFormat="1" ht="12.75" customHeight="1">
      <c r="A3" s="8"/>
      <c r="B3" s="18"/>
      <c r="C3" s="19"/>
      <c r="D3" s="20" t="s">
        <v>2</v>
      </c>
      <c r="E3" s="32"/>
      <c r="F3" s="65"/>
      <c r="G3" s="120"/>
      <c r="H3" s="120"/>
      <c r="I3" s="120"/>
      <c r="J3" s="32"/>
      <c r="K3" s="21"/>
      <c r="L3" s="21"/>
      <c r="M3" s="21"/>
      <c r="N3" s="32"/>
      <c r="O3" s="21"/>
      <c r="P3" s="21"/>
      <c r="Q3" s="36"/>
      <c r="R3" s="8"/>
    </row>
    <row r="4" spans="1:18" s="11" customFormat="1" ht="12.75" customHeight="1">
      <c r="A4" s="8"/>
      <c r="B4" s="25"/>
      <c r="C4" s="109"/>
      <c r="D4" s="20" t="s">
        <v>3</v>
      </c>
      <c r="E4" s="33"/>
      <c r="F4" s="66"/>
      <c r="G4" s="120"/>
      <c r="H4" s="120"/>
      <c r="I4" s="120"/>
      <c r="J4" s="33"/>
      <c r="K4" s="23"/>
      <c r="L4" s="23"/>
      <c r="M4" s="23"/>
      <c r="N4" s="33"/>
      <c r="O4" s="23"/>
      <c r="P4" s="23"/>
      <c r="Q4" s="110"/>
      <c r="R4" s="8"/>
    </row>
    <row r="5" spans="1:18" s="11" customFormat="1" ht="21.75" customHeight="1" thickBot="1">
      <c r="A5" s="8"/>
      <c r="B5" s="58"/>
      <c r="C5" s="56"/>
      <c r="D5" s="56"/>
      <c r="E5" s="56"/>
      <c r="F5" s="67"/>
      <c r="G5" s="121"/>
      <c r="H5" s="121"/>
      <c r="I5" s="121"/>
      <c r="J5" s="56"/>
      <c r="K5" s="56"/>
      <c r="L5" s="56"/>
      <c r="M5" s="56"/>
      <c r="N5" s="56"/>
      <c r="O5" s="56"/>
      <c r="P5" s="56"/>
      <c r="Q5" s="57"/>
      <c r="R5" s="8"/>
    </row>
    <row r="6" spans="1:18" s="11" customFormat="1" ht="13.5" thickBot="1">
      <c r="A6" s="8"/>
      <c r="B6" s="8"/>
      <c r="C6" s="8"/>
      <c r="D6" s="8"/>
      <c r="E6" s="8"/>
      <c r="F6" s="63"/>
      <c r="G6" s="8"/>
      <c r="H6" s="8"/>
      <c r="I6" s="8"/>
      <c r="J6" s="8"/>
      <c r="K6" s="8"/>
      <c r="L6" s="8"/>
      <c r="M6" s="8"/>
      <c r="N6" s="8"/>
      <c r="O6" s="8"/>
      <c r="P6" s="8"/>
      <c r="Q6" s="8"/>
      <c r="R6" s="8"/>
    </row>
    <row r="7" spans="1:18" ht="13.5" thickBot="1">
      <c r="A7" s="8"/>
      <c r="B7" s="4" t="s">
        <v>4</v>
      </c>
      <c r="C7" s="6" t="s">
        <v>56</v>
      </c>
      <c r="D7" s="6" t="s">
        <v>57</v>
      </c>
      <c r="E7" s="7" t="s">
        <v>58</v>
      </c>
      <c r="F7" s="6" t="s">
        <v>59</v>
      </c>
      <c r="G7" s="6" t="s">
        <v>60</v>
      </c>
      <c r="H7" s="6" t="s">
        <v>61</v>
      </c>
      <c r="I7" s="6" t="s">
        <v>62</v>
      </c>
      <c r="J7" s="68" t="s">
        <v>63</v>
      </c>
      <c r="K7" s="68" t="s">
        <v>64</v>
      </c>
      <c r="L7" s="68" t="s">
        <v>65</v>
      </c>
      <c r="M7" s="68" t="s">
        <v>66</v>
      </c>
      <c r="N7" s="68" t="s">
        <v>67</v>
      </c>
      <c r="O7" s="68" t="s">
        <v>68</v>
      </c>
      <c r="P7" s="68" t="s">
        <v>69</v>
      </c>
      <c r="Q7" s="68" t="s">
        <v>70</v>
      </c>
      <c r="R7" s="8"/>
    </row>
    <row r="8" spans="1:18" ht="12.75">
      <c r="A8" s="8"/>
      <c r="B8" s="125" t="s">
        <v>17</v>
      </c>
      <c r="C8" s="128" t="str">
        <f>'HOJA DE VIDA DEL INDICADOR '!C8</f>
        <v>Presupuesto para gastos de personal Apropiado que se Encuentra Comprometido</v>
      </c>
      <c r="D8" s="131" t="s">
        <v>71</v>
      </c>
      <c r="E8" s="88" t="s">
        <v>72</v>
      </c>
      <c r="F8" s="101">
        <v>9412500932</v>
      </c>
      <c r="G8" s="89">
        <v>20735522376</v>
      </c>
      <c r="H8" s="89">
        <v>35276825835</v>
      </c>
      <c r="I8" s="89">
        <v>46363279152</v>
      </c>
      <c r="J8" s="89">
        <v>57882425511</v>
      </c>
      <c r="K8" s="89">
        <v>73316437418</v>
      </c>
      <c r="L8" s="89">
        <v>0</v>
      </c>
      <c r="M8" s="89">
        <v>0</v>
      </c>
      <c r="N8" s="89">
        <v>0</v>
      </c>
      <c r="O8" s="89">
        <v>0</v>
      </c>
      <c r="P8" s="89">
        <v>0</v>
      </c>
      <c r="Q8" s="89">
        <v>0</v>
      </c>
      <c r="R8" s="8"/>
    </row>
    <row r="9" spans="1:20" ht="12.75">
      <c r="A9" s="8"/>
      <c r="B9" s="126"/>
      <c r="C9" s="129"/>
      <c r="D9" s="132"/>
      <c r="E9" s="90" t="s">
        <v>73</v>
      </c>
      <c r="F9" s="111">
        <v>168644900000</v>
      </c>
      <c r="G9" s="111">
        <v>168644900000</v>
      </c>
      <c r="H9" s="111">
        <v>168644900000</v>
      </c>
      <c r="I9" s="111">
        <v>168644900000</v>
      </c>
      <c r="J9" s="111">
        <v>168644900000</v>
      </c>
      <c r="K9" s="111">
        <v>168644900000</v>
      </c>
      <c r="L9" s="111">
        <v>168644900000</v>
      </c>
      <c r="M9" s="111">
        <v>168644900000</v>
      </c>
      <c r="N9" s="111">
        <v>168644900000</v>
      </c>
      <c r="O9" s="111">
        <v>168644900000</v>
      </c>
      <c r="P9" s="111">
        <v>168644900000</v>
      </c>
      <c r="Q9" s="111">
        <v>168644900000</v>
      </c>
      <c r="R9" s="8"/>
      <c r="S9" s="70"/>
      <c r="T9" s="70" t="s">
        <v>74</v>
      </c>
    </row>
    <row r="10" spans="1:18" ht="12.75">
      <c r="A10" s="8"/>
      <c r="B10" s="126"/>
      <c r="C10" s="129"/>
      <c r="D10" s="132"/>
      <c r="E10" s="91" t="s">
        <v>75</v>
      </c>
      <c r="F10" s="118">
        <f>F8/F9</f>
        <v>0.05581254418010862</v>
      </c>
      <c r="G10" s="100">
        <f aca="true" t="shared" si="0" ref="G10:Q10">G8/G9</f>
        <v>0.12295374705075576</v>
      </c>
      <c r="H10" s="100">
        <f t="shared" si="0"/>
        <v>0.20917813604206234</v>
      </c>
      <c r="I10" s="100">
        <f t="shared" si="0"/>
        <v>0.2749165800566753</v>
      </c>
      <c r="J10" s="100">
        <f t="shared" si="0"/>
        <v>0.34322072894585015</v>
      </c>
      <c r="K10" s="100">
        <f t="shared" si="0"/>
        <v>0.43473853889444625</v>
      </c>
      <c r="L10" s="87">
        <f t="shared" si="0"/>
        <v>0</v>
      </c>
      <c r="M10" s="87">
        <f t="shared" si="0"/>
        <v>0</v>
      </c>
      <c r="N10" s="87">
        <f t="shared" si="0"/>
        <v>0</v>
      </c>
      <c r="O10" s="87">
        <f t="shared" si="0"/>
        <v>0</v>
      </c>
      <c r="P10" s="100">
        <f t="shared" si="0"/>
        <v>0</v>
      </c>
      <c r="Q10" s="115">
        <f t="shared" si="0"/>
        <v>0</v>
      </c>
      <c r="R10" s="8"/>
    </row>
    <row r="11" spans="1:18" ht="13.5" thickBot="1">
      <c r="A11" s="8"/>
      <c r="B11" s="127"/>
      <c r="C11" s="130"/>
      <c r="D11" s="133"/>
      <c r="E11" s="94" t="s">
        <v>76</v>
      </c>
      <c r="F11" s="102">
        <v>0.07</v>
      </c>
      <c r="G11" s="95">
        <f>+F11+7.58%</f>
        <v>0.1458</v>
      </c>
      <c r="H11" s="95">
        <f>+G11+7.58%</f>
        <v>0.22160000000000002</v>
      </c>
      <c r="I11" s="95">
        <f>+H11+8.58%</f>
        <v>0.3074</v>
      </c>
      <c r="J11" s="95">
        <f aca="true" t="shared" si="1" ref="J11:Q11">+I11+7.58%</f>
        <v>0.3832</v>
      </c>
      <c r="K11" s="95">
        <f t="shared" si="1"/>
        <v>0.45899999999999996</v>
      </c>
      <c r="L11" s="95">
        <f t="shared" si="1"/>
        <v>0.5347999999999999</v>
      </c>
      <c r="M11" s="95">
        <f t="shared" si="1"/>
        <v>0.6105999999999999</v>
      </c>
      <c r="N11" s="95">
        <f>+M11+14.58%</f>
        <v>0.7564</v>
      </c>
      <c r="O11" s="95">
        <f t="shared" si="1"/>
        <v>0.8321999999999999</v>
      </c>
      <c r="P11" s="95">
        <f t="shared" si="1"/>
        <v>0.9079999999999999</v>
      </c>
      <c r="Q11" s="96">
        <f t="shared" si="1"/>
        <v>0.9837999999999999</v>
      </c>
      <c r="R11" s="8"/>
    </row>
    <row r="12" spans="1:18" ht="13.5" thickBot="1">
      <c r="A12" s="8"/>
      <c r="B12" s="4" t="s">
        <v>4</v>
      </c>
      <c r="C12" s="6" t="s">
        <v>56</v>
      </c>
      <c r="D12" s="6" t="s">
        <v>57</v>
      </c>
      <c r="E12" s="7" t="s">
        <v>58</v>
      </c>
      <c r="F12" s="6" t="s">
        <v>59</v>
      </c>
      <c r="G12" s="6" t="s">
        <v>60</v>
      </c>
      <c r="H12" s="6" t="s">
        <v>61</v>
      </c>
      <c r="I12" s="6" t="s">
        <v>62</v>
      </c>
      <c r="J12" s="68" t="s">
        <v>63</v>
      </c>
      <c r="K12" s="68" t="s">
        <v>64</v>
      </c>
      <c r="L12" s="68" t="s">
        <v>65</v>
      </c>
      <c r="M12" s="68" t="s">
        <v>66</v>
      </c>
      <c r="N12" s="68" t="s">
        <v>67</v>
      </c>
      <c r="O12" s="68" t="s">
        <v>68</v>
      </c>
      <c r="P12" s="68" t="s">
        <v>69</v>
      </c>
      <c r="Q12" s="68" t="s">
        <v>70</v>
      </c>
      <c r="R12" s="8"/>
    </row>
    <row r="13" spans="1:18" ht="24" customHeight="1">
      <c r="A13" s="8"/>
      <c r="B13" s="125" t="s">
        <v>29</v>
      </c>
      <c r="C13" s="128" t="str">
        <f>'HOJA DE VIDA DEL INDICADOR '!C9</f>
        <v>Presupuesto para gastos generales Funcionamiento Apropiado que se Encuentra Comprometido</v>
      </c>
      <c r="D13" s="131" t="s">
        <v>77</v>
      </c>
      <c r="E13" s="88" t="s">
        <v>78</v>
      </c>
      <c r="F13" s="101">
        <v>40421895718</v>
      </c>
      <c r="G13" s="89">
        <v>41773285798</v>
      </c>
      <c r="H13" s="89">
        <v>48513000170</v>
      </c>
      <c r="I13" s="89">
        <v>49904304966</v>
      </c>
      <c r="J13" s="89">
        <v>53722889454</v>
      </c>
      <c r="K13" s="89">
        <v>58390883946</v>
      </c>
      <c r="L13" s="89">
        <v>0</v>
      </c>
      <c r="M13" s="89">
        <v>0</v>
      </c>
      <c r="N13" s="89">
        <v>0</v>
      </c>
      <c r="O13" s="89">
        <v>0</v>
      </c>
      <c r="P13" s="89">
        <v>0</v>
      </c>
      <c r="Q13" s="89">
        <v>0</v>
      </c>
      <c r="R13" s="8"/>
    </row>
    <row r="14" spans="1:18" ht="15" customHeight="1">
      <c r="A14" s="8"/>
      <c r="B14" s="126"/>
      <c r="C14" s="129"/>
      <c r="D14" s="132"/>
      <c r="E14" s="90" t="s">
        <v>79</v>
      </c>
      <c r="F14" s="112">
        <v>82071200000</v>
      </c>
      <c r="G14" s="112">
        <v>82071200000</v>
      </c>
      <c r="H14" s="112">
        <v>82071200000</v>
      </c>
      <c r="I14" s="112">
        <v>82071200000</v>
      </c>
      <c r="J14" s="112">
        <v>82071200000</v>
      </c>
      <c r="K14" s="112">
        <v>82071200000</v>
      </c>
      <c r="L14" s="112">
        <v>82071200000</v>
      </c>
      <c r="M14" s="112">
        <v>82071200000</v>
      </c>
      <c r="N14" s="112">
        <v>82071200000</v>
      </c>
      <c r="O14" s="112">
        <v>82071200000</v>
      </c>
      <c r="P14" s="112">
        <v>82071200000</v>
      </c>
      <c r="Q14" s="112">
        <v>82071200000</v>
      </c>
      <c r="R14" s="8"/>
    </row>
    <row r="15" spans="1:18" ht="15" customHeight="1">
      <c r="A15" s="8"/>
      <c r="B15" s="126"/>
      <c r="C15" s="129"/>
      <c r="D15" s="132"/>
      <c r="E15" s="91" t="s">
        <v>75</v>
      </c>
      <c r="F15" s="118">
        <f>F13/F14</f>
        <v>0.49252229427618943</v>
      </c>
      <c r="G15" s="100">
        <f aca="true" t="shared" si="2" ref="G15:M15">G13/G14</f>
        <v>0.5089883637378276</v>
      </c>
      <c r="H15" s="100">
        <f t="shared" si="2"/>
        <v>0.5911086979354512</v>
      </c>
      <c r="I15" s="100">
        <f>I13/I14</f>
        <v>0.6080611099386873</v>
      </c>
      <c r="J15" s="100">
        <f t="shared" si="2"/>
        <v>0.6545888137860785</v>
      </c>
      <c r="K15" s="100">
        <f t="shared" si="2"/>
        <v>0.7114661896743315</v>
      </c>
      <c r="L15" s="87">
        <f t="shared" si="2"/>
        <v>0</v>
      </c>
      <c r="M15" s="87">
        <f t="shared" si="2"/>
        <v>0</v>
      </c>
      <c r="N15" s="87">
        <f>N13/N14</f>
        <v>0</v>
      </c>
      <c r="O15" s="87">
        <f>O13/O14</f>
        <v>0</v>
      </c>
      <c r="P15" s="100">
        <f>P13/P14</f>
        <v>0</v>
      </c>
      <c r="Q15" s="115">
        <f>Q13/Q14</f>
        <v>0</v>
      </c>
      <c r="R15" s="8"/>
    </row>
    <row r="16" spans="1:18" ht="15" customHeight="1" thickBot="1">
      <c r="A16" s="8"/>
      <c r="B16" s="127"/>
      <c r="C16" s="130"/>
      <c r="D16" s="133"/>
      <c r="E16" s="94" t="s">
        <v>76</v>
      </c>
      <c r="F16" s="102">
        <v>0.5</v>
      </c>
      <c r="G16" s="95">
        <f>+F16+2%</f>
        <v>0.52</v>
      </c>
      <c r="H16" s="95">
        <f>+G16+8%</f>
        <v>0.6</v>
      </c>
      <c r="I16" s="95">
        <f>+H16+5.5%</f>
        <v>0.655</v>
      </c>
      <c r="J16" s="95">
        <f>+I16+5%</f>
        <v>0.7050000000000001</v>
      </c>
      <c r="K16" s="95">
        <f>+J16+5.5%</f>
        <v>0.7600000000000001</v>
      </c>
      <c r="L16" s="95">
        <f>+K16+6%</f>
        <v>0.8200000000000001</v>
      </c>
      <c r="M16" s="95">
        <f>+L16+5%</f>
        <v>0.8700000000000001</v>
      </c>
      <c r="N16" s="95">
        <f>+M16+5%</f>
        <v>0.9200000000000002</v>
      </c>
      <c r="O16" s="95">
        <f>+N16+2.5%</f>
        <v>0.9450000000000002</v>
      </c>
      <c r="P16" s="95">
        <f>+O16+2%</f>
        <v>0.9650000000000002</v>
      </c>
      <c r="Q16" s="95">
        <f>+P16+2%</f>
        <v>0.9850000000000002</v>
      </c>
      <c r="R16" s="8"/>
    </row>
    <row r="17" spans="1:18" ht="15" customHeight="1" thickBot="1">
      <c r="A17" s="8"/>
      <c r="B17" s="4" t="s">
        <v>4</v>
      </c>
      <c r="C17" s="6" t="s">
        <v>56</v>
      </c>
      <c r="D17" s="6" t="s">
        <v>57</v>
      </c>
      <c r="E17" s="7" t="s">
        <v>58</v>
      </c>
      <c r="F17" s="6" t="s">
        <v>59</v>
      </c>
      <c r="G17" s="6" t="s">
        <v>60</v>
      </c>
      <c r="H17" s="6" t="s">
        <v>61</v>
      </c>
      <c r="I17" s="6" t="s">
        <v>62</v>
      </c>
      <c r="J17" s="68" t="s">
        <v>63</v>
      </c>
      <c r="K17" s="68" t="s">
        <v>64</v>
      </c>
      <c r="L17" s="68" t="s">
        <v>65</v>
      </c>
      <c r="M17" s="68" t="s">
        <v>66</v>
      </c>
      <c r="N17" s="68" t="s">
        <v>67</v>
      </c>
      <c r="O17" s="68" t="s">
        <v>68</v>
      </c>
      <c r="P17" s="68" t="s">
        <v>69</v>
      </c>
      <c r="Q17" s="68" t="s">
        <v>70</v>
      </c>
      <c r="R17" s="8"/>
    </row>
    <row r="18" spans="1:18" ht="15" customHeight="1">
      <c r="A18" s="8"/>
      <c r="B18" s="125" t="s">
        <v>32</v>
      </c>
      <c r="C18" s="128" t="str">
        <f>'HOJA DE VIDA DEL INDICADOR '!C10</f>
        <v>Presupuesto de Tranferencias Apropiado que se Encuentra Comprometido</v>
      </c>
      <c r="D18" s="131" t="s">
        <v>80</v>
      </c>
      <c r="E18" s="88" t="s">
        <v>81</v>
      </c>
      <c r="F18" s="101">
        <v>4509590349</v>
      </c>
      <c r="G18" s="101">
        <v>9232599769</v>
      </c>
      <c r="H18" s="101">
        <v>14116836000</v>
      </c>
      <c r="I18" s="101">
        <v>19384049445</v>
      </c>
      <c r="J18" s="101">
        <v>25542096108</v>
      </c>
      <c r="K18" s="101">
        <v>34747152445</v>
      </c>
      <c r="L18" s="101">
        <v>0</v>
      </c>
      <c r="M18" s="101">
        <v>0</v>
      </c>
      <c r="N18" s="101">
        <v>0</v>
      </c>
      <c r="O18" s="101">
        <v>0</v>
      </c>
      <c r="P18" s="101">
        <v>0</v>
      </c>
      <c r="Q18" s="117">
        <v>0</v>
      </c>
      <c r="R18" s="8"/>
    </row>
    <row r="19" spans="1:19" ht="15" customHeight="1">
      <c r="A19" s="8"/>
      <c r="B19" s="126"/>
      <c r="C19" s="129"/>
      <c r="D19" s="132"/>
      <c r="E19" s="90" t="s">
        <v>82</v>
      </c>
      <c r="F19" s="112">
        <v>102016900000</v>
      </c>
      <c r="G19" s="112">
        <v>102016900000</v>
      </c>
      <c r="H19" s="112">
        <v>102016900000</v>
      </c>
      <c r="I19" s="112">
        <v>102016900000</v>
      </c>
      <c r="J19" s="112">
        <v>102016900000</v>
      </c>
      <c r="K19" s="112">
        <v>102016900000</v>
      </c>
      <c r="L19" s="112">
        <v>102016900000</v>
      </c>
      <c r="M19" s="112">
        <v>102016900000</v>
      </c>
      <c r="N19" s="112">
        <v>102016900000</v>
      </c>
      <c r="O19" s="112">
        <v>102016900000</v>
      </c>
      <c r="P19" s="112">
        <v>102016900000</v>
      </c>
      <c r="Q19" s="112">
        <v>102016900000</v>
      </c>
      <c r="R19" s="8"/>
      <c r="S19" s="70"/>
    </row>
    <row r="20" spans="1:18" ht="15" customHeight="1">
      <c r="A20" s="8"/>
      <c r="B20" s="126"/>
      <c r="C20" s="129"/>
      <c r="D20" s="132"/>
      <c r="E20" s="91" t="s">
        <v>75</v>
      </c>
      <c r="F20" s="118">
        <f>F18/F19</f>
        <v>0.04420434603482364</v>
      </c>
      <c r="G20" s="100">
        <f aca="true" t="shared" si="3" ref="G20:P20">G18/G19</f>
        <v>0.09050068928775526</v>
      </c>
      <c r="H20" s="100">
        <f t="shared" si="3"/>
        <v>0.1383774257010358</v>
      </c>
      <c r="I20" s="100">
        <f t="shared" si="3"/>
        <v>0.19000821868729592</v>
      </c>
      <c r="J20" s="100">
        <f t="shared" si="3"/>
        <v>0.2503712238658497</v>
      </c>
      <c r="K20" s="100">
        <f t="shared" si="3"/>
        <v>0.34060192424000335</v>
      </c>
      <c r="L20" s="87">
        <f t="shared" si="3"/>
        <v>0</v>
      </c>
      <c r="M20" s="87">
        <f t="shared" si="3"/>
        <v>0</v>
      </c>
      <c r="N20" s="87">
        <f t="shared" si="3"/>
        <v>0</v>
      </c>
      <c r="O20" s="87">
        <f t="shared" si="3"/>
        <v>0</v>
      </c>
      <c r="P20" s="100">
        <f t="shared" si="3"/>
        <v>0</v>
      </c>
      <c r="Q20" s="92">
        <f>Q18/Q19</f>
        <v>0</v>
      </c>
      <c r="R20" s="8"/>
    </row>
    <row r="21" spans="1:18" ht="15" customHeight="1" thickBot="1">
      <c r="A21" s="8"/>
      <c r="B21" s="127"/>
      <c r="C21" s="130"/>
      <c r="D21" s="133"/>
      <c r="E21" s="94" t="s">
        <v>76</v>
      </c>
      <c r="F21" s="102">
        <v>0.078</v>
      </c>
      <c r="G21" s="95">
        <f>+F21+9.25%</f>
        <v>0.17049999999999998</v>
      </c>
      <c r="H21" s="95">
        <f>+G21+11.35%</f>
        <v>0.284</v>
      </c>
      <c r="I21" s="95">
        <f>+H21+9%</f>
        <v>0.374</v>
      </c>
      <c r="J21" s="95">
        <f>+I21+8%</f>
        <v>0.454</v>
      </c>
      <c r="K21" s="95">
        <f>+J21+7%</f>
        <v>0.524</v>
      </c>
      <c r="L21" s="95">
        <f>+K21+7.25%</f>
        <v>0.5965</v>
      </c>
      <c r="M21" s="95">
        <f>+L21+8.25%</f>
        <v>0.679</v>
      </c>
      <c r="N21" s="95">
        <f>+M21+7.25%</f>
        <v>0.7515000000000001</v>
      </c>
      <c r="O21" s="95">
        <f>+N21+8.25%</f>
        <v>0.8340000000000001</v>
      </c>
      <c r="P21" s="95">
        <f>+O21+7.25%</f>
        <v>0.9065000000000001</v>
      </c>
      <c r="Q21" s="96">
        <f>+P21+8%</f>
        <v>0.9865</v>
      </c>
      <c r="R21" s="8"/>
    </row>
    <row r="22" spans="1:18" ht="15" customHeight="1" thickBot="1">
      <c r="A22" s="8"/>
      <c r="B22" s="4" t="s">
        <v>4</v>
      </c>
      <c r="C22" s="6" t="s">
        <v>56</v>
      </c>
      <c r="D22" s="6" t="s">
        <v>57</v>
      </c>
      <c r="E22" s="7" t="s">
        <v>58</v>
      </c>
      <c r="F22" s="6" t="s">
        <v>59</v>
      </c>
      <c r="G22" s="6" t="s">
        <v>60</v>
      </c>
      <c r="H22" s="6" t="s">
        <v>61</v>
      </c>
      <c r="I22" s="6" t="s">
        <v>62</v>
      </c>
      <c r="J22" s="68" t="s">
        <v>63</v>
      </c>
      <c r="K22" s="68" t="s">
        <v>64</v>
      </c>
      <c r="L22" s="68" t="s">
        <v>65</v>
      </c>
      <c r="M22" s="68" t="s">
        <v>66</v>
      </c>
      <c r="N22" s="68" t="s">
        <v>67</v>
      </c>
      <c r="O22" s="68" t="s">
        <v>68</v>
      </c>
      <c r="P22" s="68" t="s">
        <v>69</v>
      </c>
      <c r="Q22" s="68" t="s">
        <v>70</v>
      </c>
      <c r="R22" s="8"/>
    </row>
    <row r="23" spans="1:18" ht="25.5">
      <c r="A23" s="8"/>
      <c r="B23" s="125" t="s">
        <v>35</v>
      </c>
      <c r="C23" s="128" t="str">
        <f>'HOJA DE VIDA DEL INDICADOR '!C11</f>
        <v>Presupuesto de Tranferencias Apropiado que se Encuentra Comprometido</v>
      </c>
      <c r="D23" s="131" t="s">
        <v>83</v>
      </c>
      <c r="E23" s="93" t="s">
        <v>84</v>
      </c>
      <c r="F23" s="113">
        <v>5625229</v>
      </c>
      <c r="G23" s="113">
        <v>619670842</v>
      </c>
      <c r="H23" s="113">
        <v>2551745273</v>
      </c>
      <c r="I23" s="113">
        <v>2609410596</v>
      </c>
      <c r="J23" s="113">
        <v>2626218992</v>
      </c>
      <c r="K23" s="113">
        <v>2626218992</v>
      </c>
      <c r="L23" s="113">
        <v>0</v>
      </c>
      <c r="M23" s="113">
        <v>0</v>
      </c>
      <c r="N23" s="113">
        <v>0</v>
      </c>
      <c r="O23" s="113">
        <v>0</v>
      </c>
      <c r="P23" s="113">
        <v>0</v>
      </c>
      <c r="Q23" s="113">
        <v>0</v>
      </c>
      <c r="R23" s="8"/>
    </row>
    <row r="24" spans="1:18" ht="24.75" customHeight="1">
      <c r="A24" s="8"/>
      <c r="B24" s="126"/>
      <c r="C24" s="129"/>
      <c r="D24" s="132"/>
      <c r="E24" s="116" t="s">
        <v>85</v>
      </c>
      <c r="F24" s="112">
        <v>4185100000</v>
      </c>
      <c r="G24" s="112">
        <v>4185100000</v>
      </c>
      <c r="H24" s="112">
        <v>4185100000</v>
      </c>
      <c r="I24" s="112">
        <v>4185100000</v>
      </c>
      <c r="J24" s="112">
        <v>4185100000</v>
      </c>
      <c r="K24" s="112">
        <v>4185100000</v>
      </c>
      <c r="L24" s="112">
        <v>4185100000</v>
      </c>
      <c r="M24" s="112">
        <v>4185100000</v>
      </c>
      <c r="N24" s="112">
        <v>4185100000</v>
      </c>
      <c r="O24" s="112">
        <v>4185100000</v>
      </c>
      <c r="P24" s="112">
        <v>4185100000</v>
      </c>
      <c r="Q24" s="112">
        <v>4185100000</v>
      </c>
      <c r="R24" s="8"/>
    </row>
    <row r="25" spans="1:18" ht="12.75">
      <c r="A25" s="8"/>
      <c r="B25" s="126"/>
      <c r="C25" s="129"/>
      <c r="D25" s="132"/>
      <c r="E25" s="91" t="s">
        <v>75</v>
      </c>
      <c r="F25" s="100">
        <f aca="true" t="shared" si="4" ref="F25:P25">F23/F24</f>
        <v>0.0013441086234498578</v>
      </c>
      <c r="G25" s="100">
        <f t="shared" si="4"/>
        <v>0.14806595828056676</v>
      </c>
      <c r="H25" s="100">
        <f t="shared" si="4"/>
        <v>0.6097214577907338</v>
      </c>
      <c r="I25" s="100">
        <f t="shared" si="4"/>
        <v>0.6235001782514157</v>
      </c>
      <c r="J25" s="100">
        <f t="shared" si="4"/>
        <v>0.6275164254139686</v>
      </c>
      <c r="K25" s="100">
        <f t="shared" si="4"/>
        <v>0.6275164254139686</v>
      </c>
      <c r="L25" s="87">
        <f t="shared" si="4"/>
        <v>0</v>
      </c>
      <c r="M25" s="87">
        <f t="shared" si="4"/>
        <v>0</v>
      </c>
      <c r="N25" s="87">
        <f t="shared" si="4"/>
        <v>0</v>
      </c>
      <c r="O25" s="87">
        <f t="shared" si="4"/>
        <v>0</v>
      </c>
      <c r="P25" s="100">
        <f t="shared" si="4"/>
        <v>0</v>
      </c>
      <c r="Q25" s="92">
        <f>Q23/Q24</f>
        <v>0</v>
      </c>
      <c r="R25" s="8"/>
    </row>
    <row r="26" spans="1:18" ht="13.5" thickBot="1">
      <c r="A26" s="8"/>
      <c r="B26" s="127"/>
      <c r="C26" s="130"/>
      <c r="D26" s="133"/>
      <c r="E26" s="97" t="s">
        <v>76</v>
      </c>
      <c r="F26" s="103">
        <v>0.02</v>
      </c>
      <c r="G26" s="98">
        <f>+F26+10.25%</f>
        <v>0.1225</v>
      </c>
      <c r="H26" s="98">
        <f>+G26+50.35%</f>
        <v>0.6260000000000001</v>
      </c>
      <c r="I26" s="98">
        <f>+H26+1%</f>
        <v>0.6360000000000001</v>
      </c>
      <c r="J26" s="98">
        <f>+I26+0%</f>
        <v>0.6360000000000001</v>
      </c>
      <c r="K26" s="98">
        <f>+J26+0%</f>
        <v>0.6360000000000001</v>
      </c>
      <c r="L26" s="98">
        <f>+K26+0%</f>
        <v>0.6360000000000001</v>
      </c>
      <c r="M26" s="98">
        <f>+L26+0%</f>
        <v>0.6360000000000001</v>
      </c>
      <c r="N26" s="98">
        <f>+M26+30%</f>
        <v>0.9360000000000002</v>
      </c>
      <c r="O26" s="98">
        <f>+N26+1.25%</f>
        <v>0.9485000000000001</v>
      </c>
      <c r="P26" s="98">
        <f>+O26+1%</f>
        <v>0.9585000000000001</v>
      </c>
      <c r="Q26" s="98">
        <f>+P26+3%</f>
        <v>0.9885000000000002</v>
      </c>
      <c r="R26" s="8"/>
    </row>
    <row r="27" spans="1:18" ht="15" customHeight="1" thickBot="1">
      <c r="A27" s="8"/>
      <c r="B27" s="8"/>
      <c r="C27" s="8"/>
      <c r="D27" s="71"/>
      <c r="E27" s="99" t="s">
        <v>86</v>
      </c>
      <c r="F27" s="114">
        <f>F9+F14+F19+F24</f>
        <v>356918100000</v>
      </c>
      <c r="G27" s="114">
        <f aca="true" t="shared" si="5" ref="G27:Q27">G9+G14+G19+G24</f>
        <v>356918100000</v>
      </c>
      <c r="H27" s="114">
        <f t="shared" si="5"/>
        <v>356918100000</v>
      </c>
      <c r="I27" s="114">
        <f t="shared" si="5"/>
        <v>356918100000</v>
      </c>
      <c r="J27" s="114">
        <f t="shared" si="5"/>
        <v>356918100000</v>
      </c>
      <c r="K27" s="114">
        <f t="shared" si="5"/>
        <v>356918100000</v>
      </c>
      <c r="L27" s="114">
        <f t="shared" si="5"/>
        <v>356918100000</v>
      </c>
      <c r="M27" s="114">
        <f t="shared" si="5"/>
        <v>356918100000</v>
      </c>
      <c r="N27" s="114">
        <f t="shared" si="5"/>
        <v>356918100000</v>
      </c>
      <c r="O27" s="114">
        <f t="shared" si="5"/>
        <v>356918100000</v>
      </c>
      <c r="P27" s="114">
        <f t="shared" si="5"/>
        <v>356918100000</v>
      </c>
      <c r="Q27" s="114">
        <f t="shared" si="5"/>
        <v>356918100000</v>
      </c>
      <c r="R27" s="8"/>
    </row>
    <row r="28" spans="1:18" ht="15" customHeight="1">
      <c r="A28" s="8"/>
      <c r="B28" s="8"/>
      <c r="C28" s="8"/>
      <c r="D28" s="8"/>
      <c r="E28" s="8"/>
      <c r="F28" s="8"/>
      <c r="G28" s="8"/>
      <c r="H28" s="8"/>
      <c r="I28" s="8"/>
      <c r="J28" s="8"/>
      <c r="K28" s="8"/>
      <c r="L28" s="8"/>
      <c r="M28" s="8"/>
      <c r="N28" s="8"/>
      <c r="O28" s="8"/>
      <c r="P28" s="8"/>
      <c r="Q28" s="8"/>
      <c r="R28" s="8"/>
    </row>
    <row r="29" spans="7:17" ht="15" customHeight="1">
      <c r="G29" s="69"/>
      <c r="H29" s="69"/>
      <c r="I29" s="69"/>
      <c r="K29" s="5" t="s">
        <v>74</v>
      </c>
      <c r="N29" s="70"/>
      <c r="O29" s="69"/>
      <c r="Q29" s="69"/>
    </row>
    <row r="30" ht="15" customHeight="1">
      <c r="K30" s="5" t="s">
        <v>74</v>
      </c>
    </row>
  </sheetData>
  <sheetProtection/>
  <mergeCells count="13">
    <mergeCell ref="B23:B26"/>
    <mergeCell ref="C23:C26"/>
    <mergeCell ref="D23:D26"/>
    <mergeCell ref="G2:I5"/>
    <mergeCell ref="B18:B21"/>
    <mergeCell ref="C18:C21"/>
    <mergeCell ref="D18:D21"/>
    <mergeCell ref="B8:B11"/>
    <mergeCell ref="C8:C11"/>
    <mergeCell ref="D8:D11"/>
    <mergeCell ref="B13:B16"/>
    <mergeCell ref="C13:C16"/>
    <mergeCell ref="D13:D16"/>
  </mergeCells>
  <printOptions horizontalCentered="1" verticalCentered="1"/>
  <pageMargins left="0.4724409448818898" right="0" top="0.984251968503937" bottom="0.984251968503937" header="0.5118110236220472" footer="0.5118110236220472"/>
  <pageSetup fitToHeight="1" fitToWidth="1" horizontalDpi="600" verticalDpi="600" orientation="landscape" paperSize="14" scale="47"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O87"/>
  <sheetViews>
    <sheetView showGridLines="0" zoomScalePageLayoutView="0" workbookViewId="0" topLeftCell="A1">
      <selection activeCell="A5" sqref="A5"/>
    </sheetView>
  </sheetViews>
  <sheetFormatPr defaultColWidth="11.421875" defaultRowHeight="15" customHeight="1"/>
  <cols>
    <col min="1" max="1" width="3.421875" style="0" customWidth="1"/>
    <col min="2" max="12" width="9.140625" style="0" customWidth="1"/>
    <col min="13" max="18" width="7.8515625" style="0" customWidth="1"/>
    <col min="19" max="19" width="1.1484375" style="0" customWidth="1"/>
    <col min="20" max="40" width="7.8515625" style="0" customWidth="1"/>
    <col min="41" max="41" width="3.8515625" style="0" customWidth="1"/>
  </cols>
  <sheetData>
    <row r="1" spans="1:41" s="11" customFormat="1" ht="13.5" thickBot="1">
      <c r="A1" s="8"/>
      <c r="B1" s="8"/>
      <c r="C1" s="8"/>
      <c r="D1" s="9"/>
      <c r="E1" s="8"/>
      <c r="F1" s="8"/>
      <c r="G1" s="8"/>
      <c r="H1" s="8"/>
      <c r="I1" s="8"/>
      <c r="J1" s="10"/>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s="11" customFormat="1" ht="12.75">
      <c r="A2" s="8"/>
      <c r="B2" s="12"/>
      <c r="C2" s="13"/>
      <c r="D2" s="14"/>
      <c r="E2" s="29" t="s">
        <v>0</v>
      </c>
      <c r="F2" s="31"/>
      <c r="G2" s="31"/>
      <c r="H2" s="15"/>
      <c r="I2" s="52"/>
      <c r="J2" s="16"/>
      <c r="K2" s="15"/>
      <c r="L2" s="15"/>
      <c r="M2" s="180" t="s">
        <v>87</v>
      </c>
      <c r="N2" s="180"/>
      <c r="O2" s="180"/>
      <c r="P2" s="180"/>
      <c r="Q2" s="180"/>
      <c r="R2" s="180"/>
      <c r="S2" s="180"/>
      <c r="T2" s="34"/>
      <c r="U2" s="34"/>
      <c r="V2" s="34"/>
      <c r="W2" s="34"/>
      <c r="X2" s="34"/>
      <c r="Y2" s="34"/>
      <c r="Z2" s="34"/>
      <c r="AA2" s="34"/>
      <c r="AB2" s="34"/>
      <c r="AC2" s="34"/>
      <c r="AD2" s="34"/>
      <c r="AE2" s="34"/>
      <c r="AF2" s="34"/>
      <c r="AG2" s="34"/>
      <c r="AH2" s="34"/>
      <c r="AI2" s="34"/>
      <c r="AJ2" s="34"/>
      <c r="AK2" s="34"/>
      <c r="AL2" s="34"/>
      <c r="AM2" s="34"/>
      <c r="AN2" s="35"/>
      <c r="AO2" s="8"/>
    </row>
    <row r="3" spans="1:41" s="11" customFormat="1" ht="12.75">
      <c r="A3" s="8"/>
      <c r="B3" s="18"/>
      <c r="C3" s="19"/>
      <c r="D3" s="20"/>
      <c r="E3" s="20" t="s">
        <v>2</v>
      </c>
      <c r="F3" s="32"/>
      <c r="G3" s="32"/>
      <c r="H3" s="21"/>
      <c r="I3" s="21"/>
      <c r="J3" s="22"/>
      <c r="K3" s="21"/>
      <c r="L3" s="21"/>
      <c r="M3" s="181"/>
      <c r="N3" s="181"/>
      <c r="O3" s="181"/>
      <c r="P3" s="181"/>
      <c r="Q3" s="181"/>
      <c r="R3" s="181"/>
      <c r="S3" s="181"/>
      <c r="T3" s="21"/>
      <c r="U3" s="21"/>
      <c r="V3" s="21"/>
      <c r="W3" s="21"/>
      <c r="X3" s="21"/>
      <c r="Y3" s="21"/>
      <c r="Z3" s="21"/>
      <c r="AA3" s="21"/>
      <c r="AB3" s="21"/>
      <c r="AC3" s="21"/>
      <c r="AD3" s="21"/>
      <c r="AE3" s="21"/>
      <c r="AF3" s="21"/>
      <c r="AG3" s="21"/>
      <c r="AH3" s="21"/>
      <c r="AI3" s="21"/>
      <c r="AJ3" s="21"/>
      <c r="AK3" s="21"/>
      <c r="AL3" s="21"/>
      <c r="AM3" s="21"/>
      <c r="AN3" s="36"/>
      <c r="AO3" s="8"/>
    </row>
    <row r="4" spans="1:41" s="11" customFormat="1" ht="12.75">
      <c r="A4" s="8"/>
      <c r="B4" s="25"/>
      <c r="C4"/>
      <c r="D4" s="26"/>
      <c r="E4" s="20" t="s">
        <v>3</v>
      </c>
      <c r="F4" s="33"/>
      <c r="G4" s="33"/>
      <c r="H4" s="23"/>
      <c r="I4" s="23"/>
      <c r="J4" s="53"/>
      <c r="K4" s="23"/>
      <c r="L4" s="23"/>
      <c r="M4" s="181"/>
      <c r="N4" s="181"/>
      <c r="O4" s="181"/>
      <c r="P4" s="181"/>
      <c r="Q4" s="181"/>
      <c r="R4" s="181"/>
      <c r="S4" s="181"/>
      <c r="T4" s="21"/>
      <c r="U4" s="21"/>
      <c r="V4" s="21"/>
      <c r="W4" s="21"/>
      <c r="X4" s="21"/>
      <c r="Y4" s="21"/>
      <c r="Z4" s="21"/>
      <c r="AA4" s="21"/>
      <c r="AB4" s="21"/>
      <c r="AC4" s="21"/>
      <c r="AD4" s="21"/>
      <c r="AE4" s="21"/>
      <c r="AF4" s="21"/>
      <c r="AG4" s="21"/>
      <c r="AH4" s="21"/>
      <c r="AI4" s="21"/>
      <c r="AJ4" s="21"/>
      <c r="AK4" s="21"/>
      <c r="AL4" s="21"/>
      <c r="AM4" s="21"/>
      <c r="AN4" s="36"/>
      <c r="AO4" s="8"/>
    </row>
    <row r="5" spans="1:41" s="11" customFormat="1" ht="21.75" customHeight="1" thickBot="1">
      <c r="A5" s="8"/>
      <c r="B5" s="55"/>
      <c r="C5" s="56"/>
      <c r="D5" s="56"/>
      <c r="E5" s="56"/>
      <c r="F5" s="56"/>
      <c r="G5" s="56"/>
      <c r="H5" s="56"/>
      <c r="I5" s="56"/>
      <c r="J5" s="56"/>
      <c r="K5" s="56"/>
      <c r="L5" s="56"/>
      <c r="M5" s="182"/>
      <c r="N5" s="182"/>
      <c r="O5" s="182"/>
      <c r="P5" s="182"/>
      <c r="Q5" s="182"/>
      <c r="R5" s="182"/>
      <c r="S5" s="182"/>
      <c r="T5" s="37"/>
      <c r="U5" s="37"/>
      <c r="V5" s="37"/>
      <c r="W5" s="37"/>
      <c r="X5" s="37"/>
      <c r="Y5" s="37"/>
      <c r="Z5" s="37"/>
      <c r="AA5" s="37"/>
      <c r="AB5" s="37"/>
      <c r="AC5" s="37"/>
      <c r="AD5" s="37"/>
      <c r="AE5" s="37"/>
      <c r="AF5" s="37"/>
      <c r="AG5" s="37"/>
      <c r="AH5" s="37"/>
      <c r="AI5" s="37"/>
      <c r="AJ5" s="37"/>
      <c r="AK5" s="37"/>
      <c r="AL5" s="37"/>
      <c r="AM5" s="37"/>
      <c r="AN5" s="38"/>
      <c r="AO5" s="8"/>
    </row>
    <row r="6" spans="1:41" s="11" customFormat="1" ht="12.7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s="1" customFormat="1" ht="13.5" customHeight="1">
      <c r="A7" s="8"/>
      <c r="B7" s="171" t="s">
        <v>88</v>
      </c>
      <c r="C7" s="172"/>
      <c r="D7" s="172"/>
      <c r="E7" s="172"/>
      <c r="F7" s="172"/>
      <c r="G7" s="172"/>
      <c r="H7" s="172"/>
      <c r="I7" s="172"/>
      <c r="J7" s="172"/>
      <c r="K7" s="172"/>
      <c r="L7" s="173"/>
      <c r="M7" s="177" t="s">
        <v>89</v>
      </c>
      <c r="N7" s="177"/>
      <c r="O7" s="177"/>
      <c r="P7" s="177"/>
      <c r="Q7" s="177"/>
      <c r="R7" s="177"/>
      <c r="S7" s="178"/>
      <c r="T7" s="179" t="s">
        <v>89</v>
      </c>
      <c r="U7" s="177"/>
      <c r="V7" s="177"/>
      <c r="W7" s="177"/>
      <c r="X7" s="177"/>
      <c r="Y7" s="177"/>
      <c r="Z7" s="178"/>
      <c r="AA7" s="179" t="s">
        <v>89</v>
      </c>
      <c r="AB7" s="177"/>
      <c r="AC7" s="177"/>
      <c r="AD7" s="177"/>
      <c r="AE7" s="177"/>
      <c r="AF7" s="177"/>
      <c r="AG7" s="178"/>
      <c r="AH7" s="179" t="s">
        <v>89</v>
      </c>
      <c r="AI7" s="177"/>
      <c r="AJ7" s="177"/>
      <c r="AK7" s="177"/>
      <c r="AL7" s="177"/>
      <c r="AM7" s="177"/>
      <c r="AN7" s="178"/>
      <c r="AO7" s="8"/>
    </row>
    <row r="8" spans="1:41" s="1" customFormat="1" ht="13.5" customHeight="1">
      <c r="A8" s="8"/>
      <c r="B8" s="174"/>
      <c r="C8" s="175"/>
      <c r="D8" s="175"/>
      <c r="E8" s="175"/>
      <c r="F8" s="175"/>
      <c r="G8" s="175"/>
      <c r="H8" s="175"/>
      <c r="I8" s="175"/>
      <c r="J8" s="175"/>
      <c r="K8" s="175"/>
      <c r="L8" s="176"/>
      <c r="M8" s="135" t="s">
        <v>90</v>
      </c>
      <c r="N8" s="135"/>
      <c r="O8" s="135"/>
      <c r="P8" s="135"/>
      <c r="Q8" s="135"/>
      <c r="R8" s="135"/>
      <c r="S8" s="136"/>
      <c r="T8" s="134" t="s">
        <v>91</v>
      </c>
      <c r="U8" s="135"/>
      <c r="V8" s="135"/>
      <c r="W8" s="135"/>
      <c r="X8" s="135"/>
      <c r="Y8" s="135"/>
      <c r="Z8" s="136"/>
      <c r="AA8" s="134" t="s">
        <v>92</v>
      </c>
      <c r="AB8" s="135"/>
      <c r="AC8" s="135"/>
      <c r="AD8" s="135"/>
      <c r="AE8" s="135"/>
      <c r="AF8" s="135"/>
      <c r="AG8" s="136"/>
      <c r="AH8" s="134" t="s">
        <v>93</v>
      </c>
      <c r="AI8" s="135"/>
      <c r="AJ8" s="135"/>
      <c r="AK8" s="135"/>
      <c r="AL8" s="135"/>
      <c r="AM8" s="135"/>
      <c r="AN8" s="136"/>
      <c r="AO8" s="8"/>
    </row>
    <row r="9" spans="1:41" s="1" customFormat="1" ht="16.5" customHeight="1">
      <c r="A9" s="8"/>
      <c r="B9" s="137"/>
      <c r="C9" s="138"/>
      <c r="D9" s="138"/>
      <c r="E9" s="138"/>
      <c r="F9" s="138"/>
      <c r="G9" s="138"/>
      <c r="H9" s="138"/>
      <c r="I9" s="138"/>
      <c r="J9" s="138"/>
      <c r="K9" s="138"/>
      <c r="L9" s="139"/>
      <c r="M9" s="146" t="s">
        <v>94</v>
      </c>
      <c r="N9" s="147"/>
      <c r="O9" s="147"/>
      <c r="P9" s="147"/>
      <c r="Q9" s="147"/>
      <c r="R9" s="147"/>
      <c r="S9" s="148"/>
      <c r="T9" s="146" t="s">
        <v>95</v>
      </c>
      <c r="U9" s="147"/>
      <c r="V9" s="147"/>
      <c r="W9" s="147"/>
      <c r="X9" s="147"/>
      <c r="Y9" s="147"/>
      <c r="Z9" s="148"/>
      <c r="AA9" s="146" t="s">
        <v>74</v>
      </c>
      <c r="AB9" s="147"/>
      <c r="AC9" s="147"/>
      <c r="AD9" s="147"/>
      <c r="AE9" s="147"/>
      <c r="AF9" s="147"/>
      <c r="AG9" s="148"/>
      <c r="AH9" s="146" t="s">
        <v>74</v>
      </c>
      <c r="AI9" s="147"/>
      <c r="AJ9" s="147"/>
      <c r="AK9" s="147"/>
      <c r="AL9" s="147"/>
      <c r="AM9" s="147"/>
      <c r="AN9" s="148"/>
      <c r="AO9" s="8"/>
    </row>
    <row r="10" spans="1:41" s="1" customFormat="1" ht="13.5" customHeight="1">
      <c r="A10" s="8"/>
      <c r="B10" s="140"/>
      <c r="C10" s="141"/>
      <c r="D10" s="141"/>
      <c r="E10" s="141"/>
      <c r="F10" s="141"/>
      <c r="G10" s="141"/>
      <c r="H10" s="141"/>
      <c r="I10" s="141"/>
      <c r="J10" s="141"/>
      <c r="K10" s="141"/>
      <c r="L10" s="142"/>
      <c r="M10" s="149"/>
      <c r="N10" s="150"/>
      <c r="O10" s="150"/>
      <c r="P10" s="150"/>
      <c r="Q10" s="150"/>
      <c r="R10" s="150"/>
      <c r="S10" s="151"/>
      <c r="T10" s="149"/>
      <c r="U10" s="150"/>
      <c r="V10" s="150"/>
      <c r="W10" s="150"/>
      <c r="X10" s="150"/>
      <c r="Y10" s="150"/>
      <c r="Z10" s="151"/>
      <c r="AA10" s="149"/>
      <c r="AB10" s="150"/>
      <c r="AC10" s="150"/>
      <c r="AD10" s="150"/>
      <c r="AE10" s="150"/>
      <c r="AF10" s="150"/>
      <c r="AG10" s="151"/>
      <c r="AH10" s="149"/>
      <c r="AI10" s="150"/>
      <c r="AJ10" s="150"/>
      <c r="AK10" s="150"/>
      <c r="AL10" s="150"/>
      <c r="AM10" s="150"/>
      <c r="AN10" s="151"/>
      <c r="AO10" s="8"/>
    </row>
    <row r="11" spans="1:41" s="1" customFormat="1" ht="13.5" customHeight="1">
      <c r="A11" s="8"/>
      <c r="B11" s="140"/>
      <c r="C11" s="141"/>
      <c r="D11" s="141"/>
      <c r="E11" s="141"/>
      <c r="F11" s="141"/>
      <c r="G11" s="141"/>
      <c r="H11" s="141"/>
      <c r="I11" s="141"/>
      <c r="J11" s="141"/>
      <c r="K11" s="141"/>
      <c r="L11" s="142"/>
      <c r="M11" s="149"/>
      <c r="N11" s="150"/>
      <c r="O11" s="150"/>
      <c r="P11" s="150"/>
      <c r="Q11" s="150"/>
      <c r="R11" s="150"/>
      <c r="S11" s="151"/>
      <c r="T11" s="149"/>
      <c r="U11" s="150"/>
      <c r="V11" s="150"/>
      <c r="W11" s="150"/>
      <c r="X11" s="150"/>
      <c r="Y11" s="150"/>
      <c r="Z11" s="151"/>
      <c r="AA11" s="149"/>
      <c r="AB11" s="150"/>
      <c r="AC11" s="150"/>
      <c r="AD11" s="150"/>
      <c r="AE11" s="150"/>
      <c r="AF11" s="150"/>
      <c r="AG11" s="151"/>
      <c r="AH11" s="149"/>
      <c r="AI11" s="150"/>
      <c r="AJ11" s="150"/>
      <c r="AK11" s="150"/>
      <c r="AL11" s="150"/>
      <c r="AM11" s="150"/>
      <c r="AN11" s="151"/>
      <c r="AO11" s="8"/>
    </row>
    <row r="12" spans="1:41" s="1" customFormat="1" ht="13.5" customHeight="1">
      <c r="A12" s="8"/>
      <c r="B12" s="140"/>
      <c r="C12" s="141"/>
      <c r="D12" s="141"/>
      <c r="E12" s="141"/>
      <c r="F12" s="141"/>
      <c r="G12" s="141"/>
      <c r="H12" s="141"/>
      <c r="I12" s="141"/>
      <c r="J12" s="141"/>
      <c r="K12" s="141"/>
      <c r="L12" s="142"/>
      <c r="M12" s="149"/>
      <c r="N12" s="150"/>
      <c r="O12" s="150"/>
      <c r="P12" s="150"/>
      <c r="Q12" s="150"/>
      <c r="R12" s="150"/>
      <c r="S12" s="151"/>
      <c r="T12" s="149"/>
      <c r="U12" s="150"/>
      <c r="V12" s="150"/>
      <c r="W12" s="150"/>
      <c r="X12" s="150"/>
      <c r="Y12" s="150"/>
      <c r="Z12" s="151"/>
      <c r="AA12" s="149"/>
      <c r="AB12" s="150"/>
      <c r="AC12" s="150"/>
      <c r="AD12" s="150"/>
      <c r="AE12" s="150"/>
      <c r="AF12" s="150"/>
      <c r="AG12" s="151"/>
      <c r="AH12" s="149"/>
      <c r="AI12" s="150"/>
      <c r="AJ12" s="150"/>
      <c r="AK12" s="150"/>
      <c r="AL12" s="150"/>
      <c r="AM12" s="150"/>
      <c r="AN12" s="151"/>
      <c r="AO12" s="8"/>
    </row>
    <row r="13" spans="1:41" s="1" customFormat="1" ht="13.5" customHeight="1">
      <c r="A13" s="8"/>
      <c r="B13" s="140"/>
      <c r="C13" s="141"/>
      <c r="D13" s="141"/>
      <c r="E13" s="141"/>
      <c r="F13" s="141"/>
      <c r="G13" s="141"/>
      <c r="H13" s="141"/>
      <c r="I13" s="141"/>
      <c r="J13" s="141"/>
      <c r="K13" s="141"/>
      <c r="L13" s="142"/>
      <c r="M13" s="149"/>
      <c r="N13" s="150"/>
      <c r="O13" s="150"/>
      <c r="P13" s="150"/>
      <c r="Q13" s="150"/>
      <c r="R13" s="150"/>
      <c r="S13" s="151"/>
      <c r="T13" s="149"/>
      <c r="U13" s="150"/>
      <c r="V13" s="150"/>
      <c r="W13" s="150"/>
      <c r="X13" s="150"/>
      <c r="Y13" s="150"/>
      <c r="Z13" s="151"/>
      <c r="AA13" s="149"/>
      <c r="AB13" s="150"/>
      <c r="AC13" s="150"/>
      <c r="AD13" s="150"/>
      <c r="AE13" s="150"/>
      <c r="AF13" s="150"/>
      <c r="AG13" s="151"/>
      <c r="AH13" s="149"/>
      <c r="AI13" s="150"/>
      <c r="AJ13" s="150"/>
      <c r="AK13" s="150"/>
      <c r="AL13" s="150"/>
      <c r="AM13" s="150"/>
      <c r="AN13" s="151"/>
      <c r="AO13" s="8"/>
    </row>
    <row r="14" spans="1:41" s="1" customFormat="1" ht="13.5" customHeight="1">
      <c r="A14" s="8"/>
      <c r="B14" s="140"/>
      <c r="C14" s="141"/>
      <c r="D14" s="141"/>
      <c r="E14" s="141"/>
      <c r="F14" s="141"/>
      <c r="G14" s="141"/>
      <c r="H14" s="141"/>
      <c r="I14" s="141"/>
      <c r="J14" s="141"/>
      <c r="K14" s="141"/>
      <c r="L14" s="142"/>
      <c r="M14" s="149"/>
      <c r="N14" s="150"/>
      <c r="O14" s="150"/>
      <c r="P14" s="150"/>
      <c r="Q14" s="150"/>
      <c r="R14" s="150"/>
      <c r="S14" s="151"/>
      <c r="T14" s="149"/>
      <c r="U14" s="150"/>
      <c r="V14" s="150"/>
      <c r="W14" s="150"/>
      <c r="X14" s="150"/>
      <c r="Y14" s="150"/>
      <c r="Z14" s="151"/>
      <c r="AA14" s="149"/>
      <c r="AB14" s="150"/>
      <c r="AC14" s="150"/>
      <c r="AD14" s="150"/>
      <c r="AE14" s="150"/>
      <c r="AF14" s="150"/>
      <c r="AG14" s="151"/>
      <c r="AH14" s="149"/>
      <c r="AI14" s="150"/>
      <c r="AJ14" s="150"/>
      <c r="AK14" s="150"/>
      <c r="AL14" s="150"/>
      <c r="AM14" s="150"/>
      <c r="AN14" s="151"/>
      <c r="AO14" s="8"/>
    </row>
    <row r="15" spans="1:41" s="1" customFormat="1" ht="13.5" customHeight="1">
      <c r="A15" s="8"/>
      <c r="B15" s="140"/>
      <c r="C15" s="141"/>
      <c r="D15" s="141"/>
      <c r="E15" s="141"/>
      <c r="F15" s="141"/>
      <c r="G15" s="141"/>
      <c r="H15" s="141"/>
      <c r="I15" s="141"/>
      <c r="J15" s="141"/>
      <c r="K15" s="141"/>
      <c r="L15" s="142"/>
      <c r="M15" s="149"/>
      <c r="N15" s="150"/>
      <c r="O15" s="150"/>
      <c r="P15" s="150"/>
      <c r="Q15" s="150"/>
      <c r="R15" s="150"/>
      <c r="S15" s="151"/>
      <c r="T15" s="149"/>
      <c r="U15" s="150"/>
      <c r="V15" s="150"/>
      <c r="W15" s="150"/>
      <c r="X15" s="150"/>
      <c r="Y15" s="150"/>
      <c r="Z15" s="151"/>
      <c r="AA15" s="149"/>
      <c r="AB15" s="150"/>
      <c r="AC15" s="150"/>
      <c r="AD15" s="150"/>
      <c r="AE15" s="150"/>
      <c r="AF15" s="150"/>
      <c r="AG15" s="151"/>
      <c r="AH15" s="149"/>
      <c r="AI15" s="150"/>
      <c r="AJ15" s="150"/>
      <c r="AK15" s="150"/>
      <c r="AL15" s="150"/>
      <c r="AM15" s="150"/>
      <c r="AN15" s="151"/>
      <c r="AO15" s="8"/>
    </row>
    <row r="16" spans="1:41" s="1" customFormat="1" ht="13.5" customHeight="1">
      <c r="A16" s="8"/>
      <c r="B16" s="140"/>
      <c r="C16" s="141"/>
      <c r="D16" s="141"/>
      <c r="E16" s="141"/>
      <c r="F16" s="141"/>
      <c r="G16" s="141"/>
      <c r="H16" s="141"/>
      <c r="I16" s="141"/>
      <c r="J16" s="141"/>
      <c r="K16" s="141"/>
      <c r="L16" s="142"/>
      <c r="M16" s="149"/>
      <c r="N16" s="150"/>
      <c r="O16" s="150"/>
      <c r="P16" s="150"/>
      <c r="Q16" s="150"/>
      <c r="R16" s="150"/>
      <c r="S16" s="151"/>
      <c r="T16" s="149"/>
      <c r="U16" s="150"/>
      <c r="V16" s="150"/>
      <c r="W16" s="150"/>
      <c r="X16" s="150"/>
      <c r="Y16" s="150"/>
      <c r="Z16" s="151"/>
      <c r="AA16" s="149"/>
      <c r="AB16" s="150"/>
      <c r="AC16" s="150"/>
      <c r="AD16" s="150"/>
      <c r="AE16" s="150"/>
      <c r="AF16" s="150"/>
      <c r="AG16" s="151"/>
      <c r="AH16" s="149"/>
      <c r="AI16" s="150"/>
      <c r="AJ16" s="150"/>
      <c r="AK16" s="150"/>
      <c r="AL16" s="150"/>
      <c r="AM16" s="150"/>
      <c r="AN16" s="151"/>
      <c r="AO16" s="8"/>
    </row>
    <row r="17" spans="1:41" s="1" customFormat="1" ht="13.5" customHeight="1">
      <c r="A17" s="8"/>
      <c r="B17" s="140"/>
      <c r="C17" s="141"/>
      <c r="D17" s="141"/>
      <c r="E17" s="141"/>
      <c r="F17" s="141"/>
      <c r="G17" s="141"/>
      <c r="H17" s="141"/>
      <c r="I17" s="141"/>
      <c r="J17" s="141"/>
      <c r="K17" s="141"/>
      <c r="L17" s="142"/>
      <c r="M17" s="149"/>
      <c r="N17" s="150"/>
      <c r="O17" s="150"/>
      <c r="P17" s="150"/>
      <c r="Q17" s="150"/>
      <c r="R17" s="150"/>
      <c r="S17" s="151"/>
      <c r="T17" s="149"/>
      <c r="U17" s="150"/>
      <c r="V17" s="150"/>
      <c r="W17" s="150"/>
      <c r="X17" s="150"/>
      <c r="Y17" s="150"/>
      <c r="Z17" s="151"/>
      <c r="AA17" s="149"/>
      <c r="AB17" s="150"/>
      <c r="AC17" s="150"/>
      <c r="AD17" s="150"/>
      <c r="AE17" s="150"/>
      <c r="AF17" s="150"/>
      <c r="AG17" s="151"/>
      <c r="AH17" s="149"/>
      <c r="AI17" s="150"/>
      <c r="AJ17" s="150"/>
      <c r="AK17" s="150"/>
      <c r="AL17" s="150"/>
      <c r="AM17" s="150"/>
      <c r="AN17" s="151"/>
      <c r="AO17" s="8"/>
    </row>
    <row r="18" spans="1:41" s="1" customFormat="1" ht="13.5" customHeight="1">
      <c r="A18" s="8"/>
      <c r="B18" s="140"/>
      <c r="C18" s="141"/>
      <c r="D18" s="141"/>
      <c r="E18" s="141"/>
      <c r="F18" s="141"/>
      <c r="G18" s="141"/>
      <c r="H18" s="141"/>
      <c r="I18" s="141"/>
      <c r="J18" s="141"/>
      <c r="K18" s="141"/>
      <c r="L18" s="142"/>
      <c r="M18" s="149"/>
      <c r="N18" s="150"/>
      <c r="O18" s="150"/>
      <c r="P18" s="150"/>
      <c r="Q18" s="150"/>
      <c r="R18" s="150"/>
      <c r="S18" s="151"/>
      <c r="T18" s="149"/>
      <c r="U18" s="150"/>
      <c r="V18" s="150"/>
      <c r="W18" s="150"/>
      <c r="X18" s="150"/>
      <c r="Y18" s="150"/>
      <c r="Z18" s="151"/>
      <c r="AA18" s="149"/>
      <c r="AB18" s="150"/>
      <c r="AC18" s="150"/>
      <c r="AD18" s="150"/>
      <c r="AE18" s="150"/>
      <c r="AF18" s="150"/>
      <c r="AG18" s="151"/>
      <c r="AH18" s="149"/>
      <c r="AI18" s="150"/>
      <c r="AJ18" s="150"/>
      <c r="AK18" s="150"/>
      <c r="AL18" s="150"/>
      <c r="AM18" s="150"/>
      <c r="AN18" s="151"/>
      <c r="AO18" s="8"/>
    </row>
    <row r="19" spans="1:41" s="1" customFormat="1" ht="39" customHeight="1">
      <c r="A19" s="8"/>
      <c r="B19" s="140"/>
      <c r="C19" s="141"/>
      <c r="D19" s="141"/>
      <c r="E19" s="141"/>
      <c r="F19" s="141"/>
      <c r="G19" s="141"/>
      <c r="H19" s="141"/>
      <c r="I19" s="141"/>
      <c r="J19" s="141"/>
      <c r="K19" s="141"/>
      <c r="L19" s="142"/>
      <c r="M19" s="152"/>
      <c r="N19" s="153"/>
      <c r="O19" s="153"/>
      <c r="P19" s="153"/>
      <c r="Q19" s="153"/>
      <c r="R19" s="153"/>
      <c r="S19" s="154"/>
      <c r="T19" s="152"/>
      <c r="U19" s="153"/>
      <c r="V19" s="153"/>
      <c r="W19" s="153"/>
      <c r="X19" s="153"/>
      <c r="Y19" s="153"/>
      <c r="Z19" s="154"/>
      <c r="AA19" s="152"/>
      <c r="AB19" s="153"/>
      <c r="AC19" s="153"/>
      <c r="AD19" s="153"/>
      <c r="AE19" s="153"/>
      <c r="AF19" s="153"/>
      <c r="AG19" s="154"/>
      <c r="AH19" s="152"/>
      <c r="AI19" s="153"/>
      <c r="AJ19" s="153"/>
      <c r="AK19" s="153"/>
      <c r="AL19" s="153"/>
      <c r="AM19" s="153"/>
      <c r="AN19" s="154"/>
      <c r="AO19" s="8"/>
    </row>
    <row r="20" spans="1:41" s="1" customFormat="1" ht="13.5" customHeight="1">
      <c r="A20" s="8"/>
      <c r="B20" s="140"/>
      <c r="C20" s="141"/>
      <c r="D20" s="141"/>
      <c r="E20" s="141"/>
      <c r="F20" s="141"/>
      <c r="G20" s="141"/>
      <c r="H20" s="141"/>
      <c r="I20" s="141"/>
      <c r="J20" s="141"/>
      <c r="K20" s="141"/>
      <c r="L20" s="142"/>
      <c r="M20" s="155" t="s">
        <v>96</v>
      </c>
      <c r="N20" s="156"/>
      <c r="O20" s="156"/>
      <c r="P20" s="156"/>
      <c r="Q20" s="156"/>
      <c r="R20" s="156"/>
      <c r="S20" s="157"/>
      <c r="T20" s="155" t="s">
        <v>96</v>
      </c>
      <c r="U20" s="156"/>
      <c r="V20" s="156"/>
      <c r="W20" s="156"/>
      <c r="X20" s="156"/>
      <c r="Y20" s="156"/>
      <c r="Z20" s="157"/>
      <c r="AA20" s="155" t="s">
        <v>96</v>
      </c>
      <c r="AB20" s="156"/>
      <c r="AC20" s="156"/>
      <c r="AD20" s="156"/>
      <c r="AE20" s="156"/>
      <c r="AF20" s="156"/>
      <c r="AG20" s="157"/>
      <c r="AH20" s="155" t="s">
        <v>96</v>
      </c>
      <c r="AI20" s="156"/>
      <c r="AJ20" s="156"/>
      <c r="AK20" s="156"/>
      <c r="AL20" s="156"/>
      <c r="AM20" s="156"/>
      <c r="AN20" s="157"/>
      <c r="AO20" s="8"/>
    </row>
    <row r="21" spans="1:41" s="1" customFormat="1" ht="13.5" customHeight="1">
      <c r="A21" s="8"/>
      <c r="B21" s="140"/>
      <c r="C21" s="141"/>
      <c r="D21" s="141"/>
      <c r="E21" s="141"/>
      <c r="F21" s="141"/>
      <c r="G21" s="141"/>
      <c r="H21" s="141"/>
      <c r="I21" s="141"/>
      <c r="J21" s="141"/>
      <c r="K21" s="141"/>
      <c r="L21" s="142"/>
      <c r="M21" s="162"/>
      <c r="N21" s="163"/>
      <c r="O21" s="163"/>
      <c r="P21" s="163"/>
      <c r="Q21" s="164"/>
      <c r="R21" s="158" t="s">
        <v>97</v>
      </c>
      <c r="S21" s="159"/>
      <c r="T21" s="137"/>
      <c r="U21" s="138"/>
      <c r="V21" s="138"/>
      <c r="W21" s="138"/>
      <c r="X21" s="139"/>
      <c r="Y21" s="158" t="s">
        <v>97</v>
      </c>
      <c r="Z21" s="159"/>
      <c r="AA21" s="137"/>
      <c r="AB21" s="138"/>
      <c r="AC21" s="138"/>
      <c r="AD21" s="138"/>
      <c r="AE21" s="139"/>
      <c r="AF21" s="158" t="s">
        <v>97</v>
      </c>
      <c r="AG21" s="159"/>
      <c r="AH21" s="137"/>
      <c r="AI21" s="138"/>
      <c r="AJ21" s="138"/>
      <c r="AK21" s="138"/>
      <c r="AL21" s="139"/>
      <c r="AM21" s="158" t="s">
        <v>97</v>
      </c>
      <c r="AN21" s="159"/>
      <c r="AO21" s="8"/>
    </row>
    <row r="22" spans="1:41" s="1" customFormat="1" ht="13.5" customHeight="1">
      <c r="A22" s="8"/>
      <c r="B22" s="140"/>
      <c r="C22" s="141"/>
      <c r="D22" s="141"/>
      <c r="E22" s="141"/>
      <c r="F22" s="141"/>
      <c r="G22" s="141"/>
      <c r="H22" s="141"/>
      <c r="I22" s="141"/>
      <c r="J22" s="141"/>
      <c r="K22" s="141"/>
      <c r="L22" s="142"/>
      <c r="M22" s="165"/>
      <c r="N22" s="166"/>
      <c r="O22" s="166"/>
      <c r="P22" s="166"/>
      <c r="Q22" s="167"/>
      <c r="R22" s="160"/>
      <c r="S22" s="161"/>
      <c r="T22" s="140"/>
      <c r="U22" s="141"/>
      <c r="V22" s="141"/>
      <c r="W22" s="141"/>
      <c r="X22" s="142"/>
      <c r="Y22" s="160"/>
      <c r="Z22" s="161"/>
      <c r="AA22" s="140"/>
      <c r="AB22" s="141"/>
      <c r="AC22" s="141"/>
      <c r="AD22" s="141"/>
      <c r="AE22" s="142"/>
      <c r="AF22" s="160"/>
      <c r="AG22" s="161"/>
      <c r="AH22" s="140"/>
      <c r="AI22" s="141"/>
      <c r="AJ22" s="141"/>
      <c r="AK22" s="141"/>
      <c r="AL22" s="142"/>
      <c r="AM22" s="160"/>
      <c r="AN22" s="161"/>
      <c r="AO22" s="8"/>
    </row>
    <row r="23" spans="1:41" s="1" customFormat="1" ht="13.5" customHeight="1">
      <c r="A23" s="8"/>
      <c r="B23" s="140"/>
      <c r="C23" s="141"/>
      <c r="D23" s="141"/>
      <c r="E23" s="141"/>
      <c r="F23" s="141"/>
      <c r="G23" s="141"/>
      <c r="H23" s="141"/>
      <c r="I23" s="141"/>
      <c r="J23" s="141"/>
      <c r="K23" s="141"/>
      <c r="L23" s="142"/>
      <c r="M23" s="165"/>
      <c r="N23" s="166"/>
      <c r="O23" s="166"/>
      <c r="P23" s="166"/>
      <c r="Q23" s="167"/>
      <c r="R23" s="137"/>
      <c r="S23" s="139"/>
      <c r="T23" s="140"/>
      <c r="U23" s="141"/>
      <c r="V23" s="141"/>
      <c r="W23" s="141"/>
      <c r="X23" s="142"/>
      <c r="Y23" s="137"/>
      <c r="Z23" s="139"/>
      <c r="AA23" s="140"/>
      <c r="AB23" s="141"/>
      <c r="AC23" s="141"/>
      <c r="AD23" s="141"/>
      <c r="AE23" s="142"/>
      <c r="AF23" s="137"/>
      <c r="AG23" s="139"/>
      <c r="AH23" s="140"/>
      <c r="AI23" s="141"/>
      <c r="AJ23" s="141"/>
      <c r="AK23" s="141"/>
      <c r="AL23" s="142"/>
      <c r="AM23" s="137"/>
      <c r="AN23" s="139"/>
      <c r="AO23" s="8"/>
    </row>
    <row r="24" spans="1:41" s="1" customFormat="1" ht="13.5" customHeight="1">
      <c r="A24" s="8"/>
      <c r="B24" s="140"/>
      <c r="C24" s="141"/>
      <c r="D24" s="141"/>
      <c r="E24" s="141"/>
      <c r="F24" s="141"/>
      <c r="G24" s="141"/>
      <c r="H24" s="141"/>
      <c r="I24" s="141"/>
      <c r="J24" s="141"/>
      <c r="K24" s="141"/>
      <c r="L24" s="142"/>
      <c r="M24" s="165"/>
      <c r="N24" s="166"/>
      <c r="O24" s="166"/>
      <c r="P24" s="166"/>
      <c r="Q24" s="167"/>
      <c r="R24" s="140"/>
      <c r="S24" s="142"/>
      <c r="T24" s="140"/>
      <c r="U24" s="141"/>
      <c r="V24" s="141"/>
      <c r="W24" s="141"/>
      <c r="X24" s="142"/>
      <c r="Y24" s="140"/>
      <c r="Z24" s="142"/>
      <c r="AA24" s="140"/>
      <c r="AB24" s="141"/>
      <c r="AC24" s="141"/>
      <c r="AD24" s="141"/>
      <c r="AE24" s="142"/>
      <c r="AF24" s="140"/>
      <c r="AG24" s="142"/>
      <c r="AH24" s="140"/>
      <c r="AI24" s="141"/>
      <c r="AJ24" s="141"/>
      <c r="AK24" s="141"/>
      <c r="AL24" s="142"/>
      <c r="AM24" s="140"/>
      <c r="AN24" s="142"/>
      <c r="AO24" s="8"/>
    </row>
    <row r="25" spans="1:41" s="1" customFormat="1" ht="13.5" customHeight="1">
      <c r="A25" s="8"/>
      <c r="B25" s="143"/>
      <c r="C25" s="144"/>
      <c r="D25" s="144"/>
      <c r="E25" s="144"/>
      <c r="F25" s="144"/>
      <c r="G25" s="144"/>
      <c r="H25" s="144"/>
      <c r="I25" s="144"/>
      <c r="J25" s="144"/>
      <c r="K25" s="144"/>
      <c r="L25" s="145"/>
      <c r="M25" s="168"/>
      <c r="N25" s="169"/>
      <c r="O25" s="169"/>
      <c r="P25" s="169"/>
      <c r="Q25" s="170"/>
      <c r="R25" s="143"/>
      <c r="S25" s="145"/>
      <c r="T25" s="143"/>
      <c r="U25" s="144"/>
      <c r="V25" s="144"/>
      <c r="W25" s="144"/>
      <c r="X25" s="145"/>
      <c r="Y25" s="143"/>
      <c r="Z25" s="145"/>
      <c r="AA25" s="143"/>
      <c r="AB25" s="144"/>
      <c r="AC25" s="144"/>
      <c r="AD25" s="144"/>
      <c r="AE25" s="145"/>
      <c r="AF25" s="143"/>
      <c r="AG25" s="145"/>
      <c r="AH25" s="143"/>
      <c r="AI25" s="144"/>
      <c r="AJ25" s="144"/>
      <c r="AK25" s="144"/>
      <c r="AL25" s="145"/>
      <c r="AM25" s="143"/>
      <c r="AN25" s="145"/>
      <c r="AO25" s="8"/>
    </row>
    <row r="26" spans="1:41"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row>
    <row r="27" spans="2:40" ht="15" customHeight="1">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row>
    <row r="28" spans="2:40" ht="15" customHeight="1">
      <c r="B28" s="171" t="s">
        <v>98</v>
      </c>
      <c r="C28" s="172"/>
      <c r="D28" s="172"/>
      <c r="E28" s="172"/>
      <c r="F28" s="172"/>
      <c r="G28" s="172"/>
      <c r="H28" s="172"/>
      <c r="I28" s="172"/>
      <c r="J28" s="172"/>
      <c r="K28" s="172"/>
      <c r="L28" s="173"/>
      <c r="M28" s="177" t="s">
        <v>89</v>
      </c>
      <c r="N28" s="177"/>
      <c r="O28" s="177"/>
      <c r="P28" s="177"/>
      <c r="Q28" s="177"/>
      <c r="R28" s="177"/>
      <c r="S28" s="178"/>
      <c r="T28" s="179" t="s">
        <v>89</v>
      </c>
      <c r="U28" s="177"/>
      <c r="V28" s="177"/>
      <c r="W28" s="177"/>
      <c r="X28" s="177"/>
      <c r="Y28" s="177"/>
      <c r="Z28" s="178"/>
      <c r="AA28" s="179" t="s">
        <v>89</v>
      </c>
      <c r="AB28" s="177"/>
      <c r="AC28" s="177"/>
      <c r="AD28" s="177"/>
      <c r="AE28" s="177"/>
      <c r="AF28" s="177"/>
      <c r="AG28" s="178"/>
      <c r="AH28" s="179" t="s">
        <v>89</v>
      </c>
      <c r="AI28" s="177"/>
      <c r="AJ28" s="177"/>
      <c r="AK28" s="177"/>
      <c r="AL28" s="177"/>
      <c r="AM28" s="177"/>
      <c r="AN28" s="178"/>
    </row>
    <row r="29" spans="2:40" ht="15" customHeight="1">
      <c r="B29" s="174"/>
      <c r="C29" s="175"/>
      <c r="D29" s="175"/>
      <c r="E29" s="175"/>
      <c r="F29" s="175"/>
      <c r="G29" s="175"/>
      <c r="H29" s="175"/>
      <c r="I29" s="175"/>
      <c r="J29" s="175"/>
      <c r="K29" s="175"/>
      <c r="L29" s="176"/>
      <c r="M29" s="135" t="s">
        <v>90</v>
      </c>
      <c r="N29" s="135"/>
      <c r="O29" s="135"/>
      <c r="P29" s="135"/>
      <c r="Q29" s="135"/>
      <c r="R29" s="135"/>
      <c r="S29" s="136"/>
      <c r="T29" s="134" t="s">
        <v>91</v>
      </c>
      <c r="U29" s="135"/>
      <c r="V29" s="135"/>
      <c r="W29" s="135"/>
      <c r="X29" s="135"/>
      <c r="Y29" s="135"/>
      <c r="Z29" s="136"/>
      <c r="AA29" s="134" t="s">
        <v>92</v>
      </c>
      <c r="AB29" s="135"/>
      <c r="AC29" s="135"/>
      <c r="AD29" s="135"/>
      <c r="AE29" s="135"/>
      <c r="AF29" s="135"/>
      <c r="AG29" s="136"/>
      <c r="AH29" s="134" t="s">
        <v>93</v>
      </c>
      <c r="AI29" s="135"/>
      <c r="AJ29" s="135"/>
      <c r="AK29" s="135"/>
      <c r="AL29" s="135"/>
      <c r="AM29" s="135"/>
      <c r="AN29" s="136"/>
    </row>
    <row r="30" spans="2:40" ht="15" customHeight="1">
      <c r="B30" s="137"/>
      <c r="C30" s="138"/>
      <c r="D30" s="138"/>
      <c r="E30" s="138"/>
      <c r="F30" s="138"/>
      <c r="G30" s="138"/>
      <c r="H30" s="138"/>
      <c r="I30" s="138"/>
      <c r="J30" s="138"/>
      <c r="K30" s="138"/>
      <c r="L30" s="139"/>
      <c r="M30" s="146" t="s">
        <v>99</v>
      </c>
      <c r="N30" s="147"/>
      <c r="O30" s="147"/>
      <c r="P30" s="147"/>
      <c r="Q30" s="147"/>
      <c r="R30" s="147"/>
      <c r="S30" s="148"/>
      <c r="T30" s="146" t="s">
        <v>100</v>
      </c>
      <c r="U30" s="147"/>
      <c r="V30" s="147"/>
      <c r="W30" s="147"/>
      <c r="X30" s="147"/>
      <c r="Y30" s="147"/>
      <c r="Z30" s="148"/>
      <c r="AA30" s="146" t="s">
        <v>74</v>
      </c>
      <c r="AB30" s="147"/>
      <c r="AC30" s="147"/>
      <c r="AD30" s="147"/>
      <c r="AE30" s="147"/>
      <c r="AF30" s="147"/>
      <c r="AG30" s="148"/>
      <c r="AH30" s="146" t="s">
        <v>74</v>
      </c>
      <c r="AI30" s="147"/>
      <c r="AJ30" s="147"/>
      <c r="AK30" s="147"/>
      <c r="AL30" s="147"/>
      <c r="AM30" s="147"/>
      <c r="AN30" s="148"/>
    </row>
    <row r="31" spans="2:40" ht="15" customHeight="1">
      <c r="B31" s="140"/>
      <c r="C31" s="141"/>
      <c r="D31" s="141"/>
      <c r="E31" s="141"/>
      <c r="F31" s="141"/>
      <c r="G31" s="141"/>
      <c r="H31" s="141"/>
      <c r="I31" s="141"/>
      <c r="J31" s="141"/>
      <c r="K31" s="141"/>
      <c r="L31" s="142"/>
      <c r="M31" s="149"/>
      <c r="N31" s="150"/>
      <c r="O31" s="150"/>
      <c r="P31" s="150"/>
      <c r="Q31" s="150"/>
      <c r="R31" s="150"/>
      <c r="S31" s="151"/>
      <c r="T31" s="149"/>
      <c r="U31" s="150"/>
      <c r="V31" s="150"/>
      <c r="W31" s="150"/>
      <c r="X31" s="150"/>
      <c r="Y31" s="150"/>
      <c r="Z31" s="151"/>
      <c r="AA31" s="149"/>
      <c r="AB31" s="150"/>
      <c r="AC31" s="150"/>
      <c r="AD31" s="150"/>
      <c r="AE31" s="150"/>
      <c r="AF31" s="150"/>
      <c r="AG31" s="151"/>
      <c r="AH31" s="149"/>
      <c r="AI31" s="150"/>
      <c r="AJ31" s="150"/>
      <c r="AK31" s="150"/>
      <c r="AL31" s="150"/>
      <c r="AM31" s="150"/>
      <c r="AN31" s="151"/>
    </row>
    <row r="32" spans="2:40" ht="15" customHeight="1">
      <c r="B32" s="140"/>
      <c r="C32" s="141"/>
      <c r="D32" s="141"/>
      <c r="E32" s="141"/>
      <c r="F32" s="141"/>
      <c r="G32" s="141"/>
      <c r="H32" s="141"/>
      <c r="I32" s="141"/>
      <c r="J32" s="141"/>
      <c r="K32" s="141"/>
      <c r="L32" s="142"/>
      <c r="M32" s="149"/>
      <c r="N32" s="150"/>
      <c r="O32" s="150"/>
      <c r="P32" s="150"/>
      <c r="Q32" s="150"/>
      <c r="R32" s="150"/>
      <c r="S32" s="151"/>
      <c r="T32" s="149"/>
      <c r="U32" s="150"/>
      <c r="V32" s="150"/>
      <c r="W32" s="150"/>
      <c r="X32" s="150"/>
      <c r="Y32" s="150"/>
      <c r="Z32" s="151"/>
      <c r="AA32" s="149"/>
      <c r="AB32" s="150"/>
      <c r="AC32" s="150"/>
      <c r="AD32" s="150"/>
      <c r="AE32" s="150"/>
      <c r="AF32" s="150"/>
      <c r="AG32" s="151"/>
      <c r="AH32" s="149"/>
      <c r="AI32" s="150"/>
      <c r="AJ32" s="150"/>
      <c r="AK32" s="150"/>
      <c r="AL32" s="150"/>
      <c r="AM32" s="150"/>
      <c r="AN32" s="151"/>
    </row>
    <row r="33" spans="2:40" ht="15" customHeight="1">
      <c r="B33" s="140"/>
      <c r="C33" s="141"/>
      <c r="D33" s="141"/>
      <c r="E33" s="141"/>
      <c r="F33" s="141"/>
      <c r="G33" s="141"/>
      <c r="H33" s="141"/>
      <c r="I33" s="141"/>
      <c r="J33" s="141"/>
      <c r="K33" s="141"/>
      <c r="L33" s="142"/>
      <c r="M33" s="149"/>
      <c r="N33" s="150"/>
      <c r="O33" s="150"/>
      <c r="P33" s="150"/>
      <c r="Q33" s="150"/>
      <c r="R33" s="150"/>
      <c r="S33" s="151"/>
      <c r="T33" s="149"/>
      <c r="U33" s="150"/>
      <c r="V33" s="150"/>
      <c r="W33" s="150"/>
      <c r="X33" s="150"/>
      <c r="Y33" s="150"/>
      <c r="Z33" s="151"/>
      <c r="AA33" s="149"/>
      <c r="AB33" s="150"/>
      <c r="AC33" s="150"/>
      <c r="AD33" s="150"/>
      <c r="AE33" s="150"/>
      <c r="AF33" s="150"/>
      <c r="AG33" s="151"/>
      <c r="AH33" s="149"/>
      <c r="AI33" s="150"/>
      <c r="AJ33" s="150"/>
      <c r="AK33" s="150"/>
      <c r="AL33" s="150"/>
      <c r="AM33" s="150"/>
      <c r="AN33" s="151"/>
    </row>
    <row r="34" spans="2:40" ht="15" customHeight="1">
      <c r="B34" s="140"/>
      <c r="C34" s="141"/>
      <c r="D34" s="141"/>
      <c r="E34" s="141"/>
      <c r="F34" s="141"/>
      <c r="G34" s="141"/>
      <c r="H34" s="141"/>
      <c r="I34" s="141"/>
      <c r="J34" s="141"/>
      <c r="K34" s="141"/>
      <c r="L34" s="142"/>
      <c r="M34" s="149"/>
      <c r="N34" s="150"/>
      <c r="O34" s="150"/>
      <c r="P34" s="150"/>
      <c r="Q34" s="150"/>
      <c r="R34" s="150"/>
      <c r="S34" s="151"/>
      <c r="T34" s="149"/>
      <c r="U34" s="150"/>
      <c r="V34" s="150"/>
      <c r="W34" s="150"/>
      <c r="X34" s="150"/>
      <c r="Y34" s="150"/>
      <c r="Z34" s="151"/>
      <c r="AA34" s="149"/>
      <c r="AB34" s="150"/>
      <c r="AC34" s="150"/>
      <c r="AD34" s="150"/>
      <c r="AE34" s="150"/>
      <c r="AF34" s="150"/>
      <c r="AG34" s="151"/>
      <c r="AH34" s="149"/>
      <c r="AI34" s="150"/>
      <c r="AJ34" s="150"/>
      <c r="AK34" s="150"/>
      <c r="AL34" s="150"/>
      <c r="AM34" s="150"/>
      <c r="AN34" s="151"/>
    </row>
    <row r="35" spans="2:40" ht="15" customHeight="1">
      <c r="B35" s="140"/>
      <c r="C35" s="141"/>
      <c r="D35" s="141"/>
      <c r="E35" s="141"/>
      <c r="F35" s="141"/>
      <c r="G35" s="141"/>
      <c r="H35" s="141"/>
      <c r="I35" s="141"/>
      <c r="J35" s="141"/>
      <c r="K35" s="141"/>
      <c r="L35" s="142"/>
      <c r="M35" s="149"/>
      <c r="N35" s="150"/>
      <c r="O35" s="150"/>
      <c r="P35" s="150"/>
      <c r="Q35" s="150"/>
      <c r="R35" s="150"/>
      <c r="S35" s="151"/>
      <c r="T35" s="149"/>
      <c r="U35" s="150"/>
      <c r="V35" s="150"/>
      <c r="W35" s="150"/>
      <c r="X35" s="150"/>
      <c r="Y35" s="150"/>
      <c r="Z35" s="151"/>
      <c r="AA35" s="149"/>
      <c r="AB35" s="150"/>
      <c r="AC35" s="150"/>
      <c r="AD35" s="150"/>
      <c r="AE35" s="150"/>
      <c r="AF35" s="150"/>
      <c r="AG35" s="151"/>
      <c r="AH35" s="149"/>
      <c r="AI35" s="150"/>
      <c r="AJ35" s="150"/>
      <c r="AK35" s="150"/>
      <c r="AL35" s="150"/>
      <c r="AM35" s="150"/>
      <c r="AN35" s="151"/>
    </row>
    <row r="36" spans="2:40" ht="15" customHeight="1">
      <c r="B36" s="140"/>
      <c r="C36" s="141"/>
      <c r="D36" s="141"/>
      <c r="E36" s="141"/>
      <c r="F36" s="141"/>
      <c r="G36" s="141"/>
      <c r="H36" s="141"/>
      <c r="I36" s="141"/>
      <c r="J36" s="141"/>
      <c r="K36" s="141"/>
      <c r="L36" s="142"/>
      <c r="M36" s="149"/>
      <c r="N36" s="150"/>
      <c r="O36" s="150"/>
      <c r="P36" s="150"/>
      <c r="Q36" s="150"/>
      <c r="R36" s="150"/>
      <c r="S36" s="151"/>
      <c r="T36" s="149"/>
      <c r="U36" s="150"/>
      <c r="V36" s="150"/>
      <c r="W36" s="150"/>
      <c r="X36" s="150"/>
      <c r="Y36" s="150"/>
      <c r="Z36" s="151"/>
      <c r="AA36" s="149"/>
      <c r="AB36" s="150"/>
      <c r="AC36" s="150"/>
      <c r="AD36" s="150"/>
      <c r="AE36" s="150"/>
      <c r="AF36" s="150"/>
      <c r="AG36" s="151"/>
      <c r="AH36" s="149"/>
      <c r="AI36" s="150"/>
      <c r="AJ36" s="150"/>
      <c r="AK36" s="150"/>
      <c r="AL36" s="150"/>
      <c r="AM36" s="150"/>
      <c r="AN36" s="151"/>
    </row>
    <row r="37" spans="2:40" ht="15" customHeight="1">
      <c r="B37" s="140"/>
      <c r="C37" s="141"/>
      <c r="D37" s="141"/>
      <c r="E37" s="141"/>
      <c r="F37" s="141"/>
      <c r="G37" s="141"/>
      <c r="H37" s="141"/>
      <c r="I37" s="141"/>
      <c r="J37" s="141"/>
      <c r="K37" s="141"/>
      <c r="L37" s="142"/>
      <c r="M37" s="149"/>
      <c r="N37" s="150"/>
      <c r="O37" s="150"/>
      <c r="P37" s="150"/>
      <c r="Q37" s="150"/>
      <c r="R37" s="150"/>
      <c r="S37" s="151"/>
      <c r="T37" s="149"/>
      <c r="U37" s="150"/>
      <c r="V37" s="150"/>
      <c r="W37" s="150"/>
      <c r="X37" s="150"/>
      <c r="Y37" s="150"/>
      <c r="Z37" s="151"/>
      <c r="AA37" s="149"/>
      <c r="AB37" s="150"/>
      <c r="AC37" s="150"/>
      <c r="AD37" s="150"/>
      <c r="AE37" s="150"/>
      <c r="AF37" s="150"/>
      <c r="AG37" s="151"/>
      <c r="AH37" s="149"/>
      <c r="AI37" s="150"/>
      <c r="AJ37" s="150"/>
      <c r="AK37" s="150"/>
      <c r="AL37" s="150"/>
      <c r="AM37" s="150"/>
      <c r="AN37" s="151"/>
    </row>
    <row r="38" spans="2:40" ht="15" customHeight="1">
      <c r="B38" s="140"/>
      <c r="C38" s="141"/>
      <c r="D38" s="141"/>
      <c r="E38" s="141"/>
      <c r="F38" s="141"/>
      <c r="G38" s="141"/>
      <c r="H38" s="141"/>
      <c r="I38" s="141"/>
      <c r="J38" s="141"/>
      <c r="K38" s="141"/>
      <c r="L38" s="142"/>
      <c r="M38" s="149"/>
      <c r="N38" s="150"/>
      <c r="O38" s="150"/>
      <c r="P38" s="150"/>
      <c r="Q38" s="150"/>
      <c r="R38" s="150"/>
      <c r="S38" s="151"/>
      <c r="T38" s="149"/>
      <c r="U38" s="150"/>
      <c r="V38" s="150"/>
      <c r="W38" s="150"/>
      <c r="X38" s="150"/>
      <c r="Y38" s="150"/>
      <c r="Z38" s="151"/>
      <c r="AA38" s="149"/>
      <c r="AB38" s="150"/>
      <c r="AC38" s="150"/>
      <c r="AD38" s="150"/>
      <c r="AE38" s="150"/>
      <c r="AF38" s="150"/>
      <c r="AG38" s="151"/>
      <c r="AH38" s="149"/>
      <c r="AI38" s="150"/>
      <c r="AJ38" s="150"/>
      <c r="AK38" s="150"/>
      <c r="AL38" s="150"/>
      <c r="AM38" s="150"/>
      <c r="AN38" s="151"/>
    </row>
    <row r="39" spans="2:40" ht="15" customHeight="1">
      <c r="B39" s="140"/>
      <c r="C39" s="141"/>
      <c r="D39" s="141"/>
      <c r="E39" s="141"/>
      <c r="F39" s="141"/>
      <c r="G39" s="141"/>
      <c r="H39" s="141"/>
      <c r="I39" s="141"/>
      <c r="J39" s="141"/>
      <c r="K39" s="141"/>
      <c r="L39" s="142"/>
      <c r="M39" s="149"/>
      <c r="N39" s="150"/>
      <c r="O39" s="150"/>
      <c r="P39" s="150"/>
      <c r="Q39" s="150"/>
      <c r="R39" s="150"/>
      <c r="S39" s="151"/>
      <c r="T39" s="149"/>
      <c r="U39" s="150"/>
      <c r="V39" s="150"/>
      <c r="W39" s="150"/>
      <c r="X39" s="150"/>
      <c r="Y39" s="150"/>
      <c r="Z39" s="151"/>
      <c r="AA39" s="149"/>
      <c r="AB39" s="150"/>
      <c r="AC39" s="150"/>
      <c r="AD39" s="150"/>
      <c r="AE39" s="150"/>
      <c r="AF39" s="150"/>
      <c r="AG39" s="151"/>
      <c r="AH39" s="149"/>
      <c r="AI39" s="150"/>
      <c r="AJ39" s="150"/>
      <c r="AK39" s="150"/>
      <c r="AL39" s="150"/>
      <c r="AM39" s="150"/>
      <c r="AN39" s="151"/>
    </row>
    <row r="40" spans="2:40" ht="15" customHeight="1">
      <c r="B40" s="140"/>
      <c r="C40" s="141"/>
      <c r="D40" s="141"/>
      <c r="E40" s="141"/>
      <c r="F40" s="141"/>
      <c r="G40" s="141"/>
      <c r="H40" s="141"/>
      <c r="I40" s="141"/>
      <c r="J40" s="141"/>
      <c r="K40" s="141"/>
      <c r="L40" s="142"/>
      <c r="M40" s="152"/>
      <c r="N40" s="153"/>
      <c r="O40" s="153"/>
      <c r="P40" s="153"/>
      <c r="Q40" s="153"/>
      <c r="R40" s="153"/>
      <c r="S40" s="154"/>
      <c r="T40" s="152"/>
      <c r="U40" s="153"/>
      <c r="V40" s="153"/>
      <c r="W40" s="153"/>
      <c r="X40" s="153"/>
      <c r="Y40" s="153"/>
      <c r="Z40" s="154"/>
      <c r="AA40" s="152"/>
      <c r="AB40" s="153"/>
      <c r="AC40" s="153"/>
      <c r="AD40" s="153"/>
      <c r="AE40" s="153"/>
      <c r="AF40" s="153"/>
      <c r="AG40" s="154"/>
      <c r="AH40" s="152"/>
      <c r="AI40" s="153"/>
      <c r="AJ40" s="153"/>
      <c r="AK40" s="153"/>
      <c r="AL40" s="153"/>
      <c r="AM40" s="153"/>
      <c r="AN40" s="154"/>
    </row>
    <row r="41" spans="2:40" ht="15" customHeight="1">
      <c r="B41" s="140"/>
      <c r="C41" s="141"/>
      <c r="D41" s="141"/>
      <c r="E41" s="141"/>
      <c r="F41" s="141"/>
      <c r="G41" s="141"/>
      <c r="H41" s="141"/>
      <c r="I41" s="141"/>
      <c r="J41" s="141"/>
      <c r="K41" s="141"/>
      <c r="L41" s="142"/>
      <c r="M41" s="155" t="s">
        <v>96</v>
      </c>
      <c r="N41" s="156"/>
      <c r="O41" s="156"/>
      <c r="P41" s="156"/>
      <c r="Q41" s="156"/>
      <c r="R41" s="156"/>
      <c r="S41" s="157"/>
      <c r="T41" s="155" t="s">
        <v>96</v>
      </c>
      <c r="U41" s="156"/>
      <c r="V41" s="156"/>
      <c r="W41" s="156"/>
      <c r="X41" s="156"/>
      <c r="Y41" s="156"/>
      <c r="Z41" s="157"/>
      <c r="AA41" s="155" t="s">
        <v>96</v>
      </c>
      <c r="AB41" s="156"/>
      <c r="AC41" s="156"/>
      <c r="AD41" s="156"/>
      <c r="AE41" s="156"/>
      <c r="AF41" s="156"/>
      <c r="AG41" s="157"/>
      <c r="AH41" s="155" t="s">
        <v>96</v>
      </c>
      <c r="AI41" s="156"/>
      <c r="AJ41" s="156"/>
      <c r="AK41" s="156"/>
      <c r="AL41" s="156"/>
      <c r="AM41" s="156"/>
      <c r="AN41" s="157"/>
    </row>
    <row r="42" spans="2:40" ht="15" customHeight="1">
      <c r="B42" s="140"/>
      <c r="C42" s="141"/>
      <c r="D42" s="141"/>
      <c r="E42" s="141"/>
      <c r="F42" s="141"/>
      <c r="G42" s="141"/>
      <c r="H42" s="141"/>
      <c r="I42" s="141"/>
      <c r="J42" s="141"/>
      <c r="K42" s="141"/>
      <c r="L42" s="142"/>
      <c r="M42" s="162"/>
      <c r="N42" s="163"/>
      <c r="O42" s="163"/>
      <c r="P42" s="163"/>
      <c r="Q42" s="164"/>
      <c r="R42" s="158" t="s">
        <v>97</v>
      </c>
      <c r="S42" s="159"/>
      <c r="T42" s="137"/>
      <c r="U42" s="138"/>
      <c r="V42" s="138"/>
      <c r="W42" s="138"/>
      <c r="X42" s="139"/>
      <c r="Y42" s="158" t="s">
        <v>97</v>
      </c>
      <c r="Z42" s="159"/>
      <c r="AA42" s="137"/>
      <c r="AB42" s="138"/>
      <c r="AC42" s="138"/>
      <c r="AD42" s="138"/>
      <c r="AE42" s="139"/>
      <c r="AF42" s="158" t="s">
        <v>97</v>
      </c>
      <c r="AG42" s="159"/>
      <c r="AH42" s="137"/>
      <c r="AI42" s="138"/>
      <c r="AJ42" s="138"/>
      <c r="AK42" s="138"/>
      <c r="AL42" s="139"/>
      <c r="AM42" s="158" t="s">
        <v>97</v>
      </c>
      <c r="AN42" s="159"/>
    </row>
    <row r="43" spans="2:40" ht="15" customHeight="1">
      <c r="B43" s="140"/>
      <c r="C43" s="141"/>
      <c r="D43" s="141"/>
      <c r="E43" s="141"/>
      <c r="F43" s="141"/>
      <c r="G43" s="141"/>
      <c r="H43" s="141"/>
      <c r="I43" s="141"/>
      <c r="J43" s="141"/>
      <c r="K43" s="141"/>
      <c r="L43" s="142"/>
      <c r="M43" s="165"/>
      <c r="N43" s="166"/>
      <c r="O43" s="166"/>
      <c r="P43" s="166"/>
      <c r="Q43" s="167"/>
      <c r="R43" s="160"/>
      <c r="S43" s="161"/>
      <c r="T43" s="140"/>
      <c r="U43" s="141"/>
      <c r="V43" s="141"/>
      <c r="W43" s="141"/>
      <c r="X43" s="142"/>
      <c r="Y43" s="160"/>
      <c r="Z43" s="161"/>
      <c r="AA43" s="140"/>
      <c r="AB43" s="141"/>
      <c r="AC43" s="141"/>
      <c r="AD43" s="141"/>
      <c r="AE43" s="142"/>
      <c r="AF43" s="160"/>
      <c r="AG43" s="161"/>
      <c r="AH43" s="140"/>
      <c r="AI43" s="141"/>
      <c r="AJ43" s="141"/>
      <c r="AK43" s="141"/>
      <c r="AL43" s="142"/>
      <c r="AM43" s="160"/>
      <c r="AN43" s="161"/>
    </row>
    <row r="44" spans="2:40" ht="15" customHeight="1">
      <c r="B44" s="140"/>
      <c r="C44" s="141"/>
      <c r="D44" s="141"/>
      <c r="E44" s="141"/>
      <c r="F44" s="141"/>
      <c r="G44" s="141"/>
      <c r="H44" s="141"/>
      <c r="I44" s="141"/>
      <c r="J44" s="141"/>
      <c r="K44" s="141"/>
      <c r="L44" s="142"/>
      <c r="M44" s="165"/>
      <c r="N44" s="166"/>
      <c r="O44" s="166"/>
      <c r="P44" s="166"/>
      <c r="Q44" s="167"/>
      <c r="R44" s="137"/>
      <c r="S44" s="139"/>
      <c r="T44" s="140"/>
      <c r="U44" s="141"/>
      <c r="V44" s="141"/>
      <c r="W44" s="141"/>
      <c r="X44" s="142"/>
      <c r="Y44" s="137"/>
      <c r="Z44" s="139"/>
      <c r="AA44" s="140"/>
      <c r="AB44" s="141"/>
      <c r="AC44" s="141"/>
      <c r="AD44" s="141"/>
      <c r="AE44" s="142"/>
      <c r="AF44" s="137"/>
      <c r="AG44" s="139"/>
      <c r="AH44" s="140"/>
      <c r="AI44" s="141"/>
      <c r="AJ44" s="141"/>
      <c r="AK44" s="141"/>
      <c r="AL44" s="142"/>
      <c r="AM44" s="137"/>
      <c r="AN44" s="139"/>
    </row>
    <row r="45" spans="2:40" ht="15" customHeight="1">
      <c r="B45" s="140"/>
      <c r="C45" s="141"/>
      <c r="D45" s="141"/>
      <c r="E45" s="141"/>
      <c r="F45" s="141"/>
      <c r="G45" s="141"/>
      <c r="H45" s="141"/>
      <c r="I45" s="141"/>
      <c r="J45" s="141"/>
      <c r="K45" s="141"/>
      <c r="L45" s="142"/>
      <c r="M45" s="165"/>
      <c r="N45" s="166"/>
      <c r="O45" s="166"/>
      <c r="P45" s="166"/>
      <c r="Q45" s="167"/>
      <c r="R45" s="140"/>
      <c r="S45" s="142"/>
      <c r="T45" s="140"/>
      <c r="U45" s="141"/>
      <c r="V45" s="141"/>
      <c r="W45" s="141"/>
      <c r="X45" s="142"/>
      <c r="Y45" s="140"/>
      <c r="Z45" s="142"/>
      <c r="AA45" s="140"/>
      <c r="AB45" s="141"/>
      <c r="AC45" s="141"/>
      <c r="AD45" s="141"/>
      <c r="AE45" s="142"/>
      <c r="AF45" s="140"/>
      <c r="AG45" s="142"/>
      <c r="AH45" s="140"/>
      <c r="AI45" s="141"/>
      <c r="AJ45" s="141"/>
      <c r="AK45" s="141"/>
      <c r="AL45" s="142"/>
      <c r="AM45" s="140"/>
      <c r="AN45" s="142"/>
    </row>
    <row r="46" spans="2:40" ht="15" customHeight="1">
      <c r="B46" s="143"/>
      <c r="C46" s="144"/>
      <c r="D46" s="144"/>
      <c r="E46" s="144"/>
      <c r="F46" s="144"/>
      <c r="G46" s="144"/>
      <c r="H46" s="144"/>
      <c r="I46" s="144"/>
      <c r="J46" s="144"/>
      <c r="K46" s="144"/>
      <c r="L46" s="145"/>
      <c r="M46" s="168"/>
      <c r="N46" s="169"/>
      <c r="O46" s="169"/>
      <c r="P46" s="169"/>
      <c r="Q46" s="170"/>
      <c r="R46" s="143"/>
      <c r="S46" s="145"/>
      <c r="T46" s="143"/>
      <c r="U46" s="144"/>
      <c r="V46" s="144"/>
      <c r="W46" s="144"/>
      <c r="X46" s="145"/>
      <c r="Y46" s="143"/>
      <c r="Z46" s="145"/>
      <c r="AA46" s="143"/>
      <c r="AB46" s="144"/>
      <c r="AC46" s="144"/>
      <c r="AD46" s="144"/>
      <c r="AE46" s="145"/>
      <c r="AF46" s="143"/>
      <c r="AG46" s="145"/>
      <c r="AH46" s="143"/>
      <c r="AI46" s="144"/>
      <c r="AJ46" s="144"/>
      <c r="AK46" s="144"/>
      <c r="AL46" s="145"/>
      <c r="AM46" s="143"/>
      <c r="AN46" s="145"/>
    </row>
    <row r="48" spans="2:40" ht="15" customHeight="1">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row>
    <row r="49" spans="2:40" ht="15" customHeight="1">
      <c r="B49" s="171" t="s">
        <v>98</v>
      </c>
      <c r="C49" s="172"/>
      <c r="D49" s="172"/>
      <c r="E49" s="172"/>
      <c r="F49" s="172"/>
      <c r="G49" s="172"/>
      <c r="H49" s="172"/>
      <c r="I49" s="172"/>
      <c r="J49" s="172"/>
      <c r="K49" s="172"/>
      <c r="L49" s="173"/>
      <c r="M49" s="177" t="s">
        <v>89</v>
      </c>
      <c r="N49" s="177"/>
      <c r="O49" s="177"/>
      <c r="P49" s="177"/>
      <c r="Q49" s="177"/>
      <c r="R49" s="177"/>
      <c r="S49" s="178"/>
      <c r="T49" s="179" t="s">
        <v>89</v>
      </c>
      <c r="U49" s="177"/>
      <c r="V49" s="177"/>
      <c r="W49" s="177"/>
      <c r="X49" s="177"/>
      <c r="Y49" s="177"/>
      <c r="Z49" s="178"/>
      <c r="AA49" s="179" t="s">
        <v>89</v>
      </c>
      <c r="AB49" s="177"/>
      <c r="AC49" s="177"/>
      <c r="AD49" s="177"/>
      <c r="AE49" s="177"/>
      <c r="AF49" s="177"/>
      <c r="AG49" s="178"/>
      <c r="AH49" s="179" t="s">
        <v>89</v>
      </c>
      <c r="AI49" s="177"/>
      <c r="AJ49" s="177"/>
      <c r="AK49" s="177"/>
      <c r="AL49" s="177"/>
      <c r="AM49" s="177"/>
      <c r="AN49" s="178"/>
    </row>
    <row r="50" spans="2:40" ht="15" customHeight="1">
      <c r="B50" s="174"/>
      <c r="C50" s="175"/>
      <c r="D50" s="175"/>
      <c r="E50" s="175"/>
      <c r="F50" s="175"/>
      <c r="G50" s="175"/>
      <c r="H50" s="175"/>
      <c r="I50" s="175"/>
      <c r="J50" s="175"/>
      <c r="K50" s="175"/>
      <c r="L50" s="176"/>
      <c r="M50" s="135" t="s">
        <v>90</v>
      </c>
      <c r="N50" s="135"/>
      <c r="O50" s="135"/>
      <c r="P50" s="135"/>
      <c r="Q50" s="135"/>
      <c r="R50" s="135"/>
      <c r="S50" s="136"/>
      <c r="T50" s="134" t="s">
        <v>91</v>
      </c>
      <c r="U50" s="135"/>
      <c r="V50" s="135"/>
      <c r="W50" s="135"/>
      <c r="X50" s="135"/>
      <c r="Y50" s="135"/>
      <c r="Z50" s="136"/>
      <c r="AA50" s="134" t="s">
        <v>92</v>
      </c>
      <c r="AB50" s="135"/>
      <c r="AC50" s="135"/>
      <c r="AD50" s="135"/>
      <c r="AE50" s="135"/>
      <c r="AF50" s="135"/>
      <c r="AG50" s="136"/>
      <c r="AH50" s="134" t="s">
        <v>93</v>
      </c>
      <c r="AI50" s="135"/>
      <c r="AJ50" s="135"/>
      <c r="AK50" s="135"/>
      <c r="AL50" s="135"/>
      <c r="AM50" s="135"/>
      <c r="AN50" s="136"/>
    </row>
    <row r="51" spans="2:40" ht="15" customHeight="1">
      <c r="B51" s="137"/>
      <c r="C51" s="138"/>
      <c r="D51" s="138"/>
      <c r="E51" s="138"/>
      <c r="F51" s="138"/>
      <c r="G51" s="138"/>
      <c r="H51" s="138"/>
      <c r="I51" s="138"/>
      <c r="J51" s="138"/>
      <c r="K51" s="138"/>
      <c r="L51" s="139"/>
      <c r="M51" s="146" t="s">
        <v>101</v>
      </c>
      <c r="N51" s="147"/>
      <c r="O51" s="147"/>
      <c r="P51" s="147"/>
      <c r="Q51" s="147"/>
      <c r="R51" s="147"/>
      <c r="S51" s="148"/>
      <c r="T51" s="146" t="s">
        <v>102</v>
      </c>
      <c r="U51" s="147"/>
      <c r="V51" s="147"/>
      <c r="W51" s="147"/>
      <c r="X51" s="147"/>
      <c r="Y51" s="147"/>
      <c r="Z51" s="148"/>
      <c r="AA51" s="146" t="s">
        <v>74</v>
      </c>
      <c r="AB51" s="147"/>
      <c r="AC51" s="147"/>
      <c r="AD51" s="147"/>
      <c r="AE51" s="147"/>
      <c r="AF51" s="147"/>
      <c r="AG51" s="148"/>
      <c r="AH51" s="146" t="s">
        <v>74</v>
      </c>
      <c r="AI51" s="147"/>
      <c r="AJ51" s="147"/>
      <c r="AK51" s="147"/>
      <c r="AL51" s="147"/>
      <c r="AM51" s="147"/>
      <c r="AN51" s="148"/>
    </row>
    <row r="52" spans="2:40" ht="15" customHeight="1">
      <c r="B52" s="140"/>
      <c r="C52" s="141"/>
      <c r="D52" s="141"/>
      <c r="E52" s="141"/>
      <c r="F52" s="141"/>
      <c r="G52" s="141"/>
      <c r="H52" s="141"/>
      <c r="I52" s="141"/>
      <c r="J52" s="141"/>
      <c r="K52" s="141"/>
      <c r="L52" s="142"/>
      <c r="M52" s="149"/>
      <c r="N52" s="150"/>
      <c r="O52" s="150"/>
      <c r="P52" s="150"/>
      <c r="Q52" s="150"/>
      <c r="R52" s="150"/>
      <c r="S52" s="151"/>
      <c r="T52" s="149"/>
      <c r="U52" s="150"/>
      <c r="V52" s="150"/>
      <c r="W52" s="150"/>
      <c r="X52" s="150"/>
      <c r="Y52" s="150"/>
      <c r="Z52" s="151"/>
      <c r="AA52" s="149"/>
      <c r="AB52" s="150"/>
      <c r="AC52" s="150"/>
      <c r="AD52" s="150"/>
      <c r="AE52" s="150"/>
      <c r="AF52" s="150"/>
      <c r="AG52" s="151"/>
      <c r="AH52" s="149"/>
      <c r="AI52" s="150"/>
      <c r="AJ52" s="150"/>
      <c r="AK52" s="150"/>
      <c r="AL52" s="150"/>
      <c r="AM52" s="150"/>
      <c r="AN52" s="151"/>
    </row>
    <row r="53" spans="2:40" ht="15" customHeight="1">
      <c r="B53" s="140"/>
      <c r="C53" s="141"/>
      <c r="D53" s="141"/>
      <c r="E53" s="141"/>
      <c r="F53" s="141"/>
      <c r="G53" s="141"/>
      <c r="H53" s="141"/>
      <c r="I53" s="141"/>
      <c r="J53" s="141"/>
      <c r="K53" s="141"/>
      <c r="L53" s="142"/>
      <c r="M53" s="149"/>
      <c r="N53" s="150"/>
      <c r="O53" s="150"/>
      <c r="P53" s="150"/>
      <c r="Q53" s="150"/>
      <c r="R53" s="150"/>
      <c r="S53" s="151"/>
      <c r="T53" s="149"/>
      <c r="U53" s="150"/>
      <c r="V53" s="150"/>
      <c r="W53" s="150"/>
      <c r="X53" s="150"/>
      <c r="Y53" s="150"/>
      <c r="Z53" s="151"/>
      <c r="AA53" s="149"/>
      <c r="AB53" s="150"/>
      <c r="AC53" s="150"/>
      <c r="AD53" s="150"/>
      <c r="AE53" s="150"/>
      <c r="AF53" s="150"/>
      <c r="AG53" s="151"/>
      <c r="AH53" s="149"/>
      <c r="AI53" s="150"/>
      <c r="AJ53" s="150"/>
      <c r="AK53" s="150"/>
      <c r="AL53" s="150"/>
      <c r="AM53" s="150"/>
      <c r="AN53" s="151"/>
    </row>
    <row r="54" spans="2:40" ht="15" customHeight="1">
      <c r="B54" s="140"/>
      <c r="C54" s="141"/>
      <c r="D54" s="141"/>
      <c r="E54" s="141"/>
      <c r="F54" s="141"/>
      <c r="G54" s="141"/>
      <c r="H54" s="141"/>
      <c r="I54" s="141"/>
      <c r="J54" s="141"/>
      <c r="K54" s="141"/>
      <c r="L54" s="142"/>
      <c r="M54" s="149"/>
      <c r="N54" s="150"/>
      <c r="O54" s="150"/>
      <c r="P54" s="150"/>
      <c r="Q54" s="150"/>
      <c r="R54" s="150"/>
      <c r="S54" s="151"/>
      <c r="T54" s="149"/>
      <c r="U54" s="150"/>
      <c r="V54" s="150"/>
      <c r="W54" s="150"/>
      <c r="X54" s="150"/>
      <c r="Y54" s="150"/>
      <c r="Z54" s="151"/>
      <c r="AA54" s="149"/>
      <c r="AB54" s="150"/>
      <c r="AC54" s="150"/>
      <c r="AD54" s="150"/>
      <c r="AE54" s="150"/>
      <c r="AF54" s="150"/>
      <c r="AG54" s="151"/>
      <c r="AH54" s="149"/>
      <c r="AI54" s="150"/>
      <c r="AJ54" s="150"/>
      <c r="AK54" s="150"/>
      <c r="AL54" s="150"/>
      <c r="AM54" s="150"/>
      <c r="AN54" s="151"/>
    </row>
    <row r="55" spans="2:40" ht="15" customHeight="1">
      <c r="B55" s="140"/>
      <c r="C55" s="141"/>
      <c r="D55" s="141"/>
      <c r="E55" s="141"/>
      <c r="F55" s="141"/>
      <c r="G55" s="141"/>
      <c r="H55" s="141"/>
      <c r="I55" s="141"/>
      <c r="J55" s="141"/>
      <c r="K55" s="141"/>
      <c r="L55" s="142"/>
      <c r="M55" s="149"/>
      <c r="N55" s="150"/>
      <c r="O55" s="150"/>
      <c r="P55" s="150"/>
      <c r="Q55" s="150"/>
      <c r="R55" s="150"/>
      <c r="S55" s="151"/>
      <c r="T55" s="149"/>
      <c r="U55" s="150"/>
      <c r="V55" s="150"/>
      <c r="W55" s="150"/>
      <c r="X55" s="150"/>
      <c r="Y55" s="150"/>
      <c r="Z55" s="151"/>
      <c r="AA55" s="149"/>
      <c r="AB55" s="150"/>
      <c r="AC55" s="150"/>
      <c r="AD55" s="150"/>
      <c r="AE55" s="150"/>
      <c r="AF55" s="150"/>
      <c r="AG55" s="151"/>
      <c r="AH55" s="149"/>
      <c r="AI55" s="150"/>
      <c r="AJ55" s="150"/>
      <c r="AK55" s="150"/>
      <c r="AL55" s="150"/>
      <c r="AM55" s="150"/>
      <c r="AN55" s="151"/>
    </row>
    <row r="56" spans="2:40" ht="15" customHeight="1">
      <c r="B56" s="140"/>
      <c r="C56" s="141"/>
      <c r="D56" s="141"/>
      <c r="E56" s="141"/>
      <c r="F56" s="141"/>
      <c r="G56" s="141"/>
      <c r="H56" s="141"/>
      <c r="I56" s="141"/>
      <c r="J56" s="141"/>
      <c r="K56" s="141"/>
      <c r="L56" s="142"/>
      <c r="M56" s="149"/>
      <c r="N56" s="150"/>
      <c r="O56" s="150"/>
      <c r="P56" s="150"/>
      <c r="Q56" s="150"/>
      <c r="R56" s="150"/>
      <c r="S56" s="151"/>
      <c r="T56" s="149"/>
      <c r="U56" s="150"/>
      <c r="V56" s="150"/>
      <c r="W56" s="150"/>
      <c r="X56" s="150"/>
      <c r="Y56" s="150"/>
      <c r="Z56" s="151"/>
      <c r="AA56" s="149"/>
      <c r="AB56" s="150"/>
      <c r="AC56" s="150"/>
      <c r="AD56" s="150"/>
      <c r="AE56" s="150"/>
      <c r="AF56" s="150"/>
      <c r="AG56" s="151"/>
      <c r="AH56" s="149"/>
      <c r="AI56" s="150"/>
      <c r="AJ56" s="150"/>
      <c r="AK56" s="150"/>
      <c r="AL56" s="150"/>
      <c r="AM56" s="150"/>
      <c r="AN56" s="151"/>
    </row>
    <row r="57" spans="2:40" ht="15" customHeight="1">
      <c r="B57" s="140"/>
      <c r="C57" s="141"/>
      <c r="D57" s="141"/>
      <c r="E57" s="141"/>
      <c r="F57" s="141"/>
      <c r="G57" s="141"/>
      <c r="H57" s="141"/>
      <c r="I57" s="141"/>
      <c r="J57" s="141"/>
      <c r="K57" s="141"/>
      <c r="L57" s="142"/>
      <c r="M57" s="149"/>
      <c r="N57" s="150"/>
      <c r="O57" s="150"/>
      <c r="P57" s="150"/>
      <c r="Q57" s="150"/>
      <c r="R57" s="150"/>
      <c r="S57" s="151"/>
      <c r="T57" s="149"/>
      <c r="U57" s="150"/>
      <c r="V57" s="150"/>
      <c r="W57" s="150"/>
      <c r="X57" s="150"/>
      <c r="Y57" s="150"/>
      <c r="Z57" s="151"/>
      <c r="AA57" s="149"/>
      <c r="AB57" s="150"/>
      <c r="AC57" s="150"/>
      <c r="AD57" s="150"/>
      <c r="AE57" s="150"/>
      <c r="AF57" s="150"/>
      <c r="AG57" s="151"/>
      <c r="AH57" s="149"/>
      <c r="AI57" s="150"/>
      <c r="AJ57" s="150"/>
      <c r="AK57" s="150"/>
      <c r="AL57" s="150"/>
      <c r="AM57" s="150"/>
      <c r="AN57" s="151"/>
    </row>
    <row r="58" spans="2:41" ht="15" customHeight="1">
      <c r="B58" s="140"/>
      <c r="C58" s="141"/>
      <c r="D58" s="141"/>
      <c r="E58" s="141"/>
      <c r="F58" s="141"/>
      <c r="G58" s="141"/>
      <c r="H58" s="141"/>
      <c r="I58" s="141"/>
      <c r="J58" s="141"/>
      <c r="K58" s="141"/>
      <c r="L58" s="142"/>
      <c r="M58" s="149"/>
      <c r="N58" s="150"/>
      <c r="O58" s="150"/>
      <c r="P58" s="150"/>
      <c r="Q58" s="150"/>
      <c r="R58" s="150"/>
      <c r="S58" s="151"/>
      <c r="T58" s="149"/>
      <c r="U58" s="150"/>
      <c r="V58" s="150"/>
      <c r="W58" s="150"/>
      <c r="X58" s="150"/>
      <c r="Y58" s="150"/>
      <c r="Z58" s="151"/>
      <c r="AA58" s="149"/>
      <c r="AB58" s="150"/>
      <c r="AC58" s="150"/>
      <c r="AD58" s="150"/>
      <c r="AE58" s="150"/>
      <c r="AF58" s="150"/>
      <c r="AG58" s="151"/>
      <c r="AH58" s="149"/>
      <c r="AI58" s="150"/>
      <c r="AJ58" s="150"/>
      <c r="AK58" s="150"/>
      <c r="AL58" s="150"/>
      <c r="AM58" s="150"/>
      <c r="AN58" s="151"/>
      <c r="AO58" t="s">
        <v>74</v>
      </c>
    </row>
    <row r="59" spans="2:41" ht="15" customHeight="1">
      <c r="B59" s="140"/>
      <c r="C59" s="141"/>
      <c r="D59" s="141"/>
      <c r="E59" s="141"/>
      <c r="F59" s="141"/>
      <c r="G59" s="141"/>
      <c r="H59" s="141"/>
      <c r="I59" s="141"/>
      <c r="J59" s="141"/>
      <c r="K59" s="141"/>
      <c r="L59" s="142"/>
      <c r="M59" s="149"/>
      <c r="N59" s="150"/>
      <c r="O59" s="150"/>
      <c r="P59" s="150"/>
      <c r="Q59" s="150"/>
      <c r="R59" s="150"/>
      <c r="S59" s="151"/>
      <c r="T59" s="149"/>
      <c r="U59" s="150"/>
      <c r="V59" s="150"/>
      <c r="W59" s="150"/>
      <c r="X59" s="150"/>
      <c r="Y59" s="150"/>
      <c r="Z59" s="151"/>
      <c r="AA59" s="149"/>
      <c r="AB59" s="150"/>
      <c r="AC59" s="150"/>
      <c r="AD59" s="150"/>
      <c r="AE59" s="150"/>
      <c r="AF59" s="150"/>
      <c r="AG59" s="151"/>
      <c r="AH59" s="149"/>
      <c r="AI59" s="150"/>
      <c r="AJ59" s="150"/>
      <c r="AK59" s="150"/>
      <c r="AL59" s="150"/>
      <c r="AM59" s="150"/>
      <c r="AN59" s="151"/>
      <c r="AO59" t="s">
        <v>74</v>
      </c>
    </row>
    <row r="60" spans="2:40" ht="15" customHeight="1">
      <c r="B60" s="140"/>
      <c r="C60" s="141"/>
      <c r="D60" s="141"/>
      <c r="E60" s="141"/>
      <c r="F60" s="141"/>
      <c r="G60" s="141"/>
      <c r="H60" s="141"/>
      <c r="I60" s="141"/>
      <c r="J60" s="141"/>
      <c r="K60" s="141"/>
      <c r="L60" s="142"/>
      <c r="M60" s="149"/>
      <c r="N60" s="150"/>
      <c r="O60" s="150"/>
      <c r="P60" s="150"/>
      <c r="Q60" s="150"/>
      <c r="R60" s="150"/>
      <c r="S60" s="151"/>
      <c r="T60" s="149"/>
      <c r="U60" s="150"/>
      <c r="V60" s="150"/>
      <c r="W60" s="150"/>
      <c r="X60" s="150"/>
      <c r="Y60" s="150"/>
      <c r="Z60" s="151"/>
      <c r="AA60" s="149"/>
      <c r="AB60" s="150"/>
      <c r="AC60" s="150"/>
      <c r="AD60" s="150"/>
      <c r="AE60" s="150"/>
      <c r="AF60" s="150"/>
      <c r="AG60" s="151"/>
      <c r="AH60" s="149"/>
      <c r="AI60" s="150"/>
      <c r="AJ60" s="150"/>
      <c r="AK60" s="150"/>
      <c r="AL60" s="150"/>
      <c r="AM60" s="150"/>
      <c r="AN60" s="151"/>
    </row>
    <row r="61" spans="2:40" ht="15" customHeight="1">
      <c r="B61" s="140"/>
      <c r="C61" s="141"/>
      <c r="D61" s="141"/>
      <c r="E61" s="141"/>
      <c r="F61" s="141"/>
      <c r="G61" s="141"/>
      <c r="H61" s="141"/>
      <c r="I61" s="141"/>
      <c r="J61" s="141"/>
      <c r="K61" s="141"/>
      <c r="L61" s="142"/>
      <c r="M61" s="152"/>
      <c r="N61" s="153"/>
      <c r="O61" s="153"/>
      <c r="P61" s="153"/>
      <c r="Q61" s="153"/>
      <c r="R61" s="153"/>
      <c r="S61" s="154"/>
      <c r="T61" s="152"/>
      <c r="U61" s="153"/>
      <c r="V61" s="153"/>
      <c r="W61" s="153"/>
      <c r="X61" s="153"/>
      <c r="Y61" s="153"/>
      <c r="Z61" s="154"/>
      <c r="AA61" s="152"/>
      <c r="AB61" s="153"/>
      <c r="AC61" s="153"/>
      <c r="AD61" s="153"/>
      <c r="AE61" s="153"/>
      <c r="AF61" s="153"/>
      <c r="AG61" s="154"/>
      <c r="AH61" s="152"/>
      <c r="AI61" s="153"/>
      <c r="AJ61" s="153"/>
      <c r="AK61" s="153"/>
      <c r="AL61" s="153"/>
      <c r="AM61" s="153"/>
      <c r="AN61" s="154"/>
    </row>
    <row r="62" spans="2:40" ht="15" customHeight="1">
      <c r="B62" s="140"/>
      <c r="C62" s="141"/>
      <c r="D62" s="141"/>
      <c r="E62" s="141"/>
      <c r="F62" s="141"/>
      <c r="G62" s="141"/>
      <c r="H62" s="141"/>
      <c r="I62" s="141"/>
      <c r="J62" s="141"/>
      <c r="K62" s="141"/>
      <c r="L62" s="142"/>
      <c r="M62" s="155" t="s">
        <v>96</v>
      </c>
      <c r="N62" s="156"/>
      <c r="O62" s="156"/>
      <c r="P62" s="156"/>
      <c r="Q62" s="156"/>
      <c r="R62" s="156"/>
      <c r="S62" s="157"/>
      <c r="T62" s="155" t="s">
        <v>96</v>
      </c>
      <c r="U62" s="156"/>
      <c r="V62" s="156"/>
      <c r="W62" s="156"/>
      <c r="X62" s="156"/>
      <c r="Y62" s="156"/>
      <c r="Z62" s="157"/>
      <c r="AA62" s="155" t="s">
        <v>96</v>
      </c>
      <c r="AB62" s="156"/>
      <c r="AC62" s="156"/>
      <c r="AD62" s="156"/>
      <c r="AE62" s="156"/>
      <c r="AF62" s="156"/>
      <c r="AG62" s="157"/>
      <c r="AH62" s="155" t="s">
        <v>96</v>
      </c>
      <c r="AI62" s="156"/>
      <c r="AJ62" s="156"/>
      <c r="AK62" s="156"/>
      <c r="AL62" s="156"/>
      <c r="AM62" s="156"/>
      <c r="AN62" s="157"/>
    </row>
    <row r="63" spans="2:40" ht="15" customHeight="1">
      <c r="B63" s="140"/>
      <c r="C63" s="141"/>
      <c r="D63" s="141"/>
      <c r="E63" s="141"/>
      <c r="F63" s="141"/>
      <c r="G63" s="141"/>
      <c r="H63" s="141"/>
      <c r="I63" s="141"/>
      <c r="J63" s="141"/>
      <c r="K63" s="141"/>
      <c r="L63" s="142"/>
      <c r="M63" s="162"/>
      <c r="N63" s="163"/>
      <c r="O63" s="163"/>
      <c r="P63" s="163"/>
      <c r="Q63" s="164"/>
      <c r="R63" s="158" t="s">
        <v>97</v>
      </c>
      <c r="S63" s="159"/>
      <c r="T63" s="137"/>
      <c r="U63" s="138"/>
      <c r="V63" s="138"/>
      <c r="W63" s="138"/>
      <c r="X63" s="139"/>
      <c r="Y63" s="158" t="s">
        <v>97</v>
      </c>
      <c r="Z63" s="159"/>
      <c r="AA63" s="137"/>
      <c r="AB63" s="138"/>
      <c r="AC63" s="138"/>
      <c r="AD63" s="138"/>
      <c r="AE63" s="139"/>
      <c r="AF63" s="158" t="s">
        <v>97</v>
      </c>
      <c r="AG63" s="159"/>
      <c r="AH63" s="137"/>
      <c r="AI63" s="138"/>
      <c r="AJ63" s="138"/>
      <c r="AK63" s="138"/>
      <c r="AL63" s="139"/>
      <c r="AM63" s="158" t="s">
        <v>97</v>
      </c>
      <c r="AN63" s="159"/>
    </row>
    <row r="64" spans="2:40" ht="15" customHeight="1">
      <c r="B64" s="140"/>
      <c r="C64" s="141"/>
      <c r="D64" s="141"/>
      <c r="E64" s="141"/>
      <c r="F64" s="141"/>
      <c r="G64" s="141"/>
      <c r="H64" s="141"/>
      <c r="I64" s="141"/>
      <c r="J64" s="141"/>
      <c r="K64" s="141"/>
      <c r="L64" s="142"/>
      <c r="M64" s="165"/>
      <c r="N64" s="166"/>
      <c r="O64" s="166"/>
      <c r="P64" s="166"/>
      <c r="Q64" s="167"/>
      <c r="R64" s="160"/>
      <c r="S64" s="161"/>
      <c r="T64" s="140"/>
      <c r="U64" s="141"/>
      <c r="V64" s="141"/>
      <c r="W64" s="141"/>
      <c r="X64" s="142"/>
      <c r="Y64" s="160"/>
      <c r="Z64" s="161"/>
      <c r="AA64" s="140"/>
      <c r="AB64" s="141"/>
      <c r="AC64" s="141"/>
      <c r="AD64" s="141"/>
      <c r="AE64" s="142"/>
      <c r="AF64" s="160"/>
      <c r="AG64" s="161"/>
      <c r="AH64" s="140"/>
      <c r="AI64" s="141"/>
      <c r="AJ64" s="141"/>
      <c r="AK64" s="141"/>
      <c r="AL64" s="142"/>
      <c r="AM64" s="160"/>
      <c r="AN64" s="161"/>
    </row>
    <row r="65" spans="2:40" ht="15" customHeight="1">
      <c r="B65" s="140"/>
      <c r="C65" s="141"/>
      <c r="D65" s="141"/>
      <c r="E65" s="141"/>
      <c r="F65" s="141"/>
      <c r="G65" s="141"/>
      <c r="H65" s="141"/>
      <c r="I65" s="141"/>
      <c r="J65" s="141"/>
      <c r="K65" s="141"/>
      <c r="L65" s="142"/>
      <c r="M65" s="165"/>
      <c r="N65" s="166"/>
      <c r="O65" s="166"/>
      <c r="P65" s="166"/>
      <c r="Q65" s="167"/>
      <c r="R65" s="137"/>
      <c r="S65" s="139"/>
      <c r="T65" s="140"/>
      <c r="U65" s="141"/>
      <c r="V65" s="141"/>
      <c r="W65" s="141"/>
      <c r="X65" s="142"/>
      <c r="Y65" s="137"/>
      <c r="Z65" s="139"/>
      <c r="AA65" s="140"/>
      <c r="AB65" s="141"/>
      <c r="AC65" s="141"/>
      <c r="AD65" s="141"/>
      <c r="AE65" s="142"/>
      <c r="AF65" s="137"/>
      <c r="AG65" s="139"/>
      <c r="AH65" s="140"/>
      <c r="AI65" s="141"/>
      <c r="AJ65" s="141"/>
      <c r="AK65" s="141"/>
      <c r="AL65" s="142"/>
      <c r="AM65" s="137"/>
      <c r="AN65" s="139"/>
    </row>
    <row r="66" spans="2:40" ht="15" customHeight="1">
      <c r="B66" s="140"/>
      <c r="C66" s="141"/>
      <c r="D66" s="141"/>
      <c r="E66" s="141"/>
      <c r="F66" s="141"/>
      <c r="G66" s="141"/>
      <c r="H66" s="141"/>
      <c r="I66" s="141"/>
      <c r="J66" s="141"/>
      <c r="K66" s="141"/>
      <c r="L66" s="142"/>
      <c r="M66" s="165"/>
      <c r="N66" s="166"/>
      <c r="O66" s="166"/>
      <c r="P66" s="166"/>
      <c r="Q66" s="167"/>
      <c r="R66" s="140"/>
      <c r="S66" s="142"/>
      <c r="T66" s="140"/>
      <c r="U66" s="141"/>
      <c r="V66" s="141"/>
      <c r="W66" s="141"/>
      <c r="X66" s="142"/>
      <c r="Y66" s="140"/>
      <c r="Z66" s="142"/>
      <c r="AA66" s="140"/>
      <c r="AB66" s="141"/>
      <c r="AC66" s="141"/>
      <c r="AD66" s="141"/>
      <c r="AE66" s="142"/>
      <c r="AF66" s="140"/>
      <c r="AG66" s="142"/>
      <c r="AH66" s="140"/>
      <c r="AI66" s="141"/>
      <c r="AJ66" s="141"/>
      <c r="AK66" s="141"/>
      <c r="AL66" s="142"/>
      <c r="AM66" s="140"/>
      <c r="AN66" s="142"/>
    </row>
    <row r="67" spans="2:40" ht="15" customHeight="1">
      <c r="B67" s="143"/>
      <c r="C67" s="144"/>
      <c r="D67" s="144"/>
      <c r="E67" s="144"/>
      <c r="F67" s="144"/>
      <c r="G67" s="144"/>
      <c r="H67" s="144"/>
      <c r="I67" s="144"/>
      <c r="J67" s="144"/>
      <c r="K67" s="144"/>
      <c r="L67" s="145"/>
      <c r="M67" s="168"/>
      <c r="N67" s="169"/>
      <c r="O67" s="169"/>
      <c r="P67" s="169"/>
      <c r="Q67" s="170"/>
      <c r="R67" s="143"/>
      <c r="S67" s="145"/>
      <c r="T67" s="143"/>
      <c r="U67" s="144"/>
      <c r="V67" s="144"/>
      <c r="W67" s="144"/>
      <c r="X67" s="145"/>
      <c r="Y67" s="143"/>
      <c r="Z67" s="145"/>
      <c r="AA67" s="143"/>
      <c r="AB67" s="144"/>
      <c r="AC67" s="144"/>
      <c r="AD67" s="144"/>
      <c r="AE67" s="145"/>
      <c r="AF67" s="143"/>
      <c r="AG67" s="145"/>
      <c r="AH67" s="143"/>
      <c r="AI67" s="144"/>
      <c r="AJ67" s="144"/>
      <c r="AK67" s="144"/>
      <c r="AL67" s="145"/>
      <c r="AM67" s="143"/>
      <c r="AN67" s="145"/>
    </row>
    <row r="69" spans="2:40" ht="15" customHeight="1">
      <c r="B69" s="171" t="s">
        <v>98</v>
      </c>
      <c r="C69" s="172"/>
      <c r="D69" s="172"/>
      <c r="E69" s="172"/>
      <c r="F69" s="172"/>
      <c r="G69" s="172"/>
      <c r="H69" s="172"/>
      <c r="I69" s="172"/>
      <c r="J69" s="172"/>
      <c r="K69" s="172"/>
      <c r="L69" s="173"/>
      <c r="M69" s="177" t="s">
        <v>89</v>
      </c>
      <c r="N69" s="177"/>
      <c r="O69" s="177"/>
      <c r="P69" s="177"/>
      <c r="Q69" s="177"/>
      <c r="R69" s="177"/>
      <c r="S69" s="178"/>
      <c r="T69" s="179" t="s">
        <v>89</v>
      </c>
      <c r="U69" s="177"/>
      <c r="V69" s="177"/>
      <c r="W69" s="177"/>
      <c r="X69" s="177"/>
      <c r="Y69" s="177"/>
      <c r="Z69" s="178"/>
      <c r="AA69" s="179" t="s">
        <v>89</v>
      </c>
      <c r="AB69" s="177"/>
      <c r="AC69" s="177"/>
      <c r="AD69" s="177"/>
      <c r="AE69" s="177"/>
      <c r="AF69" s="177"/>
      <c r="AG69" s="178"/>
      <c r="AH69" s="179" t="s">
        <v>89</v>
      </c>
      <c r="AI69" s="177"/>
      <c r="AJ69" s="177"/>
      <c r="AK69" s="177"/>
      <c r="AL69" s="177"/>
      <c r="AM69" s="177"/>
      <c r="AN69" s="178"/>
    </row>
    <row r="70" spans="2:40" ht="15" customHeight="1">
      <c r="B70" s="174"/>
      <c r="C70" s="175"/>
      <c r="D70" s="175"/>
      <c r="E70" s="175"/>
      <c r="F70" s="175"/>
      <c r="G70" s="175"/>
      <c r="H70" s="175"/>
      <c r="I70" s="175"/>
      <c r="J70" s="175"/>
      <c r="K70" s="175"/>
      <c r="L70" s="176"/>
      <c r="M70" s="135" t="s">
        <v>90</v>
      </c>
      <c r="N70" s="135"/>
      <c r="O70" s="135"/>
      <c r="P70" s="135"/>
      <c r="Q70" s="135"/>
      <c r="R70" s="135"/>
      <c r="S70" s="136"/>
      <c r="T70" s="134" t="s">
        <v>91</v>
      </c>
      <c r="U70" s="135"/>
      <c r="V70" s="135"/>
      <c r="W70" s="135"/>
      <c r="X70" s="135"/>
      <c r="Y70" s="135"/>
      <c r="Z70" s="136"/>
      <c r="AA70" s="134" t="s">
        <v>92</v>
      </c>
      <c r="AB70" s="135"/>
      <c r="AC70" s="135"/>
      <c r="AD70" s="135"/>
      <c r="AE70" s="135"/>
      <c r="AF70" s="135"/>
      <c r="AG70" s="136"/>
      <c r="AH70" s="134" t="s">
        <v>93</v>
      </c>
      <c r="AI70" s="135"/>
      <c r="AJ70" s="135"/>
      <c r="AK70" s="135"/>
      <c r="AL70" s="135"/>
      <c r="AM70" s="135"/>
      <c r="AN70" s="136"/>
    </row>
    <row r="71" spans="2:40" ht="15" customHeight="1">
      <c r="B71" s="137"/>
      <c r="C71" s="138"/>
      <c r="D71" s="138"/>
      <c r="E71" s="138"/>
      <c r="F71" s="138"/>
      <c r="G71" s="138"/>
      <c r="H71" s="138"/>
      <c r="I71" s="138"/>
      <c r="J71" s="138"/>
      <c r="K71" s="138"/>
      <c r="L71" s="139"/>
      <c r="M71" s="146" t="s">
        <v>103</v>
      </c>
      <c r="N71" s="147"/>
      <c r="O71" s="147"/>
      <c r="P71" s="147"/>
      <c r="Q71" s="147"/>
      <c r="R71" s="147"/>
      <c r="S71" s="148"/>
      <c r="T71" s="146" t="s">
        <v>104</v>
      </c>
      <c r="U71" s="147"/>
      <c r="V71" s="147"/>
      <c r="W71" s="147"/>
      <c r="X71" s="147"/>
      <c r="Y71" s="147"/>
      <c r="Z71" s="148"/>
      <c r="AA71" s="146" t="s">
        <v>74</v>
      </c>
      <c r="AB71" s="147"/>
      <c r="AC71" s="147"/>
      <c r="AD71" s="147"/>
      <c r="AE71" s="147"/>
      <c r="AF71" s="147"/>
      <c r="AG71" s="148"/>
      <c r="AH71" s="146" t="s">
        <v>74</v>
      </c>
      <c r="AI71" s="147"/>
      <c r="AJ71" s="147"/>
      <c r="AK71" s="147"/>
      <c r="AL71" s="147"/>
      <c r="AM71" s="147"/>
      <c r="AN71" s="148"/>
    </row>
    <row r="72" spans="2:40" ht="15" customHeight="1">
      <c r="B72" s="140"/>
      <c r="C72" s="141"/>
      <c r="D72" s="141"/>
      <c r="E72" s="141"/>
      <c r="F72" s="141"/>
      <c r="G72" s="141"/>
      <c r="H72" s="141"/>
      <c r="I72" s="141"/>
      <c r="J72" s="141"/>
      <c r="K72" s="141"/>
      <c r="L72" s="142"/>
      <c r="M72" s="149"/>
      <c r="N72" s="150"/>
      <c r="O72" s="150"/>
      <c r="P72" s="150"/>
      <c r="Q72" s="150"/>
      <c r="R72" s="150"/>
      <c r="S72" s="151"/>
      <c r="T72" s="149"/>
      <c r="U72" s="150"/>
      <c r="V72" s="150"/>
      <c r="W72" s="150"/>
      <c r="X72" s="150"/>
      <c r="Y72" s="150"/>
      <c r="Z72" s="151"/>
      <c r="AA72" s="149"/>
      <c r="AB72" s="150"/>
      <c r="AC72" s="150"/>
      <c r="AD72" s="150"/>
      <c r="AE72" s="150"/>
      <c r="AF72" s="150"/>
      <c r="AG72" s="151"/>
      <c r="AH72" s="149"/>
      <c r="AI72" s="150"/>
      <c r="AJ72" s="150"/>
      <c r="AK72" s="150"/>
      <c r="AL72" s="150"/>
      <c r="AM72" s="150"/>
      <c r="AN72" s="151"/>
    </row>
    <row r="73" spans="2:40" ht="15" customHeight="1">
      <c r="B73" s="140"/>
      <c r="C73" s="141"/>
      <c r="D73" s="141"/>
      <c r="E73" s="141"/>
      <c r="F73" s="141"/>
      <c r="G73" s="141"/>
      <c r="H73" s="141"/>
      <c r="I73" s="141"/>
      <c r="J73" s="141"/>
      <c r="K73" s="141"/>
      <c r="L73" s="142"/>
      <c r="M73" s="149"/>
      <c r="N73" s="150"/>
      <c r="O73" s="150"/>
      <c r="P73" s="150"/>
      <c r="Q73" s="150"/>
      <c r="R73" s="150"/>
      <c r="S73" s="151"/>
      <c r="T73" s="149"/>
      <c r="U73" s="150"/>
      <c r="V73" s="150"/>
      <c r="W73" s="150"/>
      <c r="X73" s="150"/>
      <c r="Y73" s="150"/>
      <c r="Z73" s="151"/>
      <c r="AA73" s="149"/>
      <c r="AB73" s="150"/>
      <c r="AC73" s="150"/>
      <c r="AD73" s="150"/>
      <c r="AE73" s="150"/>
      <c r="AF73" s="150"/>
      <c r="AG73" s="151"/>
      <c r="AH73" s="149"/>
      <c r="AI73" s="150"/>
      <c r="AJ73" s="150"/>
      <c r="AK73" s="150"/>
      <c r="AL73" s="150"/>
      <c r="AM73" s="150"/>
      <c r="AN73" s="151"/>
    </row>
    <row r="74" spans="2:40" ht="15" customHeight="1">
      <c r="B74" s="140"/>
      <c r="C74" s="141"/>
      <c r="D74" s="141"/>
      <c r="E74" s="141"/>
      <c r="F74" s="141"/>
      <c r="G74" s="141"/>
      <c r="H74" s="141"/>
      <c r="I74" s="141"/>
      <c r="J74" s="141"/>
      <c r="K74" s="141"/>
      <c r="L74" s="142"/>
      <c r="M74" s="149"/>
      <c r="N74" s="150"/>
      <c r="O74" s="150"/>
      <c r="P74" s="150"/>
      <c r="Q74" s="150"/>
      <c r="R74" s="150"/>
      <c r="S74" s="151"/>
      <c r="T74" s="149"/>
      <c r="U74" s="150"/>
      <c r="V74" s="150"/>
      <c r="W74" s="150"/>
      <c r="X74" s="150"/>
      <c r="Y74" s="150"/>
      <c r="Z74" s="151"/>
      <c r="AA74" s="149"/>
      <c r="AB74" s="150"/>
      <c r="AC74" s="150"/>
      <c r="AD74" s="150"/>
      <c r="AE74" s="150"/>
      <c r="AF74" s="150"/>
      <c r="AG74" s="151"/>
      <c r="AH74" s="149"/>
      <c r="AI74" s="150"/>
      <c r="AJ74" s="150"/>
      <c r="AK74" s="150"/>
      <c r="AL74" s="150"/>
      <c r="AM74" s="150"/>
      <c r="AN74" s="151"/>
    </row>
    <row r="75" spans="2:40" ht="15" customHeight="1">
      <c r="B75" s="140"/>
      <c r="C75" s="141"/>
      <c r="D75" s="141"/>
      <c r="E75" s="141"/>
      <c r="F75" s="141"/>
      <c r="G75" s="141"/>
      <c r="H75" s="141"/>
      <c r="I75" s="141"/>
      <c r="J75" s="141"/>
      <c r="K75" s="141"/>
      <c r="L75" s="142"/>
      <c r="M75" s="149"/>
      <c r="N75" s="150"/>
      <c r="O75" s="150"/>
      <c r="P75" s="150"/>
      <c r="Q75" s="150"/>
      <c r="R75" s="150"/>
      <c r="S75" s="151"/>
      <c r="T75" s="149"/>
      <c r="U75" s="150"/>
      <c r="V75" s="150"/>
      <c r="W75" s="150"/>
      <c r="X75" s="150"/>
      <c r="Y75" s="150"/>
      <c r="Z75" s="151"/>
      <c r="AA75" s="149"/>
      <c r="AB75" s="150"/>
      <c r="AC75" s="150"/>
      <c r="AD75" s="150"/>
      <c r="AE75" s="150"/>
      <c r="AF75" s="150"/>
      <c r="AG75" s="151"/>
      <c r="AH75" s="149"/>
      <c r="AI75" s="150"/>
      <c r="AJ75" s="150"/>
      <c r="AK75" s="150"/>
      <c r="AL75" s="150"/>
      <c r="AM75" s="150"/>
      <c r="AN75" s="151"/>
    </row>
    <row r="76" spans="2:40" ht="15" customHeight="1">
      <c r="B76" s="140"/>
      <c r="C76" s="141"/>
      <c r="D76" s="141"/>
      <c r="E76" s="141"/>
      <c r="F76" s="141"/>
      <c r="G76" s="141"/>
      <c r="H76" s="141"/>
      <c r="I76" s="141"/>
      <c r="J76" s="141"/>
      <c r="K76" s="141"/>
      <c r="L76" s="142"/>
      <c r="M76" s="149"/>
      <c r="N76" s="150"/>
      <c r="O76" s="150"/>
      <c r="P76" s="150"/>
      <c r="Q76" s="150"/>
      <c r="R76" s="150"/>
      <c r="S76" s="151"/>
      <c r="T76" s="149"/>
      <c r="U76" s="150"/>
      <c r="V76" s="150"/>
      <c r="W76" s="150"/>
      <c r="X76" s="150"/>
      <c r="Y76" s="150"/>
      <c r="Z76" s="151"/>
      <c r="AA76" s="149"/>
      <c r="AB76" s="150"/>
      <c r="AC76" s="150"/>
      <c r="AD76" s="150"/>
      <c r="AE76" s="150"/>
      <c r="AF76" s="150"/>
      <c r="AG76" s="151"/>
      <c r="AH76" s="149"/>
      <c r="AI76" s="150"/>
      <c r="AJ76" s="150"/>
      <c r="AK76" s="150"/>
      <c r="AL76" s="150"/>
      <c r="AM76" s="150"/>
      <c r="AN76" s="151"/>
    </row>
    <row r="77" spans="2:40" ht="15" customHeight="1">
      <c r="B77" s="140"/>
      <c r="C77" s="141"/>
      <c r="D77" s="141"/>
      <c r="E77" s="141"/>
      <c r="F77" s="141"/>
      <c r="G77" s="141"/>
      <c r="H77" s="141"/>
      <c r="I77" s="141"/>
      <c r="J77" s="141"/>
      <c r="K77" s="141"/>
      <c r="L77" s="142"/>
      <c r="M77" s="149"/>
      <c r="N77" s="150"/>
      <c r="O77" s="150"/>
      <c r="P77" s="150"/>
      <c r="Q77" s="150"/>
      <c r="R77" s="150"/>
      <c r="S77" s="151"/>
      <c r="T77" s="149"/>
      <c r="U77" s="150"/>
      <c r="V77" s="150"/>
      <c r="W77" s="150"/>
      <c r="X77" s="150"/>
      <c r="Y77" s="150"/>
      <c r="Z77" s="151"/>
      <c r="AA77" s="149"/>
      <c r="AB77" s="150"/>
      <c r="AC77" s="150"/>
      <c r="AD77" s="150"/>
      <c r="AE77" s="150"/>
      <c r="AF77" s="150"/>
      <c r="AG77" s="151"/>
      <c r="AH77" s="149"/>
      <c r="AI77" s="150"/>
      <c r="AJ77" s="150"/>
      <c r="AK77" s="150"/>
      <c r="AL77" s="150"/>
      <c r="AM77" s="150"/>
      <c r="AN77" s="151"/>
    </row>
    <row r="78" spans="2:40" ht="15" customHeight="1">
      <c r="B78" s="140"/>
      <c r="C78" s="141"/>
      <c r="D78" s="141"/>
      <c r="E78" s="141"/>
      <c r="F78" s="141"/>
      <c r="G78" s="141"/>
      <c r="H78" s="141"/>
      <c r="I78" s="141"/>
      <c r="J78" s="141"/>
      <c r="K78" s="141"/>
      <c r="L78" s="142"/>
      <c r="M78" s="149"/>
      <c r="N78" s="150"/>
      <c r="O78" s="150"/>
      <c r="P78" s="150"/>
      <c r="Q78" s="150"/>
      <c r="R78" s="150"/>
      <c r="S78" s="151"/>
      <c r="T78" s="149"/>
      <c r="U78" s="150"/>
      <c r="V78" s="150"/>
      <c r="W78" s="150"/>
      <c r="X78" s="150"/>
      <c r="Y78" s="150"/>
      <c r="Z78" s="151"/>
      <c r="AA78" s="149"/>
      <c r="AB78" s="150"/>
      <c r="AC78" s="150"/>
      <c r="AD78" s="150"/>
      <c r="AE78" s="150"/>
      <c r="AF78" s="150"/>
      <c r="AG78" s="151"/>
      <c r="AH78" s="149"/>
      <c r="AI78" s="150"/>
      <c r="AJ78" s="150"/>
      <c r="AK78" s="150"/>
      <c r="AL78" s="150"/>
      <c r="AM78" s="150"/>
      <c r="AN78" s="151"/>
    </row>
    <row r="79" spans="2:40" ht="15" customHeight="1">
      <c r="B79" s="140"/>
      <c r="C79" s="141"/>
      <c r="D79" s="141"/>
      <c r="E79" s="141"/>
      <c r="F79" s="141"/>
      <c r="G79" s="141"/>
      <c r="H79" s="141"/>
      <c r="I79" s="141"/>
      <c r="J79" s="141"/>
      <c r="K79" s="141"/>
      <c r="L79" s="142"/>
      <c r="M79" s="149"/>
      <c r="N79" s="150"/>
      <c r="O79" s="150"/>
      <c r="P79" s="150"/>
      <c r="Q79" s="150"/>
      <c r="R79" s="150"/>
      <c r="S79" s="151"/>
      <c r="T79" s="149"/>
      <c r="U79" s="150"/>
      <c r="V79" s="150"/>
      <c r="W79" s="150"/>
      <c r="X79" s="150"/>
      <c r="Y79" s="150"/>
      <c r="Z79" s="151"/>
      <c r="AA79" s="149"/>
      <c r="AB79" s="150"/>
      <c r="AC79" s="150"/>
      <c r="AD79" s="150"/>
      <c r="AE79" s="150"/>
      <c r="AF79" s="150"/>
      <c r="AG79" s="151"/>
      <c r="AH79" s="149"/>
      <c r="AI79" s="150"/>
      <c r="AJ79" s="150"/>
      <c r="AK79" s="150"/>
      <c r="AL79" s="150"/>
      <c r="AM79" s="150"/>
      <c r="AN79" s="151"/>
    </row>
    <row r="80" spans="2:40" ht="15" customHeight="1">
      <c r="B80" s="140"/>
      <c r="C80" s="141"/>
      <c r="D80" s="141"/>
      <c r="E80" s="141"/>
      <c r="F80" s="141"/>
      <c r="G80" s="141"/>
      <c r="H80" s="141"/>
      <c r="I80" s="141"/>
      <c r="J80" s="141"/>
      <c r="K80" s="141"/>
      <c r="L80" s="142"/>
      <c r="M80" s="149"/>
      <c r="N80" s="150"/>
      <c r="O80" s="150"/>
      <c r="P80" s="150"/>
      <c r="Q80" s="150"/>
      <c r="R80" s="150"/>
      <c r="S80" s="151"/>
      <c r="T80" s="149"/>
      <c r="U80" s="150"/>
      <c r="V80" s="150"/>
      <c r="W80" s="150"/>
      <c r="X80" s="150"/>
      <c r="Y80" s="150"/>
      <c r="Z80" s="151"/>
      <c r="AA80" s="149"/>
      <c r="AB80" s="150"/>
      <c r="AC80" s="150"/>
      <c r="AD80" s="150"/>
      <c r="AE80" s="150"/>
      <c r="AF80" s="150"/>
      <c r="AG80" s="151"/>
      <c r="AH80" s="149"/>
      <c r="AI80" s="150"/>
      <c r="AJ80" s="150"/>
      <c r="AK80" s="150"/>
      <c r="AL80" s="150"/>
      <c r="AM80" s="150"/>
      <c r="AN80" s="151"/>
    </row>
    <row r="81" spans="2:40" ht="15" customHeight="1">
      <c r="B81" s="140"/>
      <c r="C81" s="141"/>
      <c r="D81" s="141"/>
      <c r="E81" s="141"/>
      <c r="F81" s="141"/>
      <c r="G81" s="141"/>
      <c r="H81" s="141"/>
      <c r="I81" s="141"/>
      <c r="J81" s="141"/>
      <c r="K81" s="141"/>
      <c r="L81" s="142"/>
      <c r="M81" s="152"/>
      <c r="N81" s="153"/>
      <c r="O81" s="153"/>
      <c r="P81" s="153"/>
      <c r="Q81" s="153"/>
      <c r="R81" s="153"/>
      <c r="S81" s="154"/>
      <c r="T81" s="152"/>
      <c r="U81" s="153"/>
      <c r="V81" s="153"/>
      <c r="W81" s="153"/>
      <c r="X81" s="153"/>
      <c r="Y81" s="153"/>
      <c r="Z81" s="154"/>
      <c r="AA81" s="152"/>
      <c r="AB81" s="153"/>
      <c r="AC81" s="153"/>
      <c r="AD81" s="153"/>
      <c r="AE81" s="153"/>
      <c r="AF81" s="153"/>
      <c r="AG81" s="154"/>
      <c r="AH81" s="152"/>
      <c r="AI81" s="153"/>
      <c r="AJ81" s="153"/>
      <c r="AK81" s="153"/>
      <c r="AL81" s="153"/>
      <c r="AM81" s="153"/>
      <c r="AN81" s="154"/>
    </row>
    <row r="82" spans="2:40" ht="15" customHeight="1">
      <c r="B82" s="140"/>
      <c r="C82" s="141"/>
      <c r="D82" s="141"/>
      <c r="E82" s="141"/>
      <c r="F82" s="141"/>
      <c r="G82" s="141"/>
      <c r="H82" s="141"/>
      <c r="I82" s="141"/>
      <c r="J82" s="141"/>
      <c r="K82" s="141"/>
      <c r="L82" s="142"/>
      <c r="M82" s="155" t="s">
        <v>96</v>
      </c>
      <c r="N82" s="156"/>
      <c r="O82" s="156"/>
      <c r="P82" s="156"/>
      <c r="Q82" s="156"/>
      <c r="R82" s="156"/>
      <c r="S82" s="157"/>
      <c r="T82" s="155" t="s">
        <v>96</v>
      </c>
      <c r="U82" s="156"/>
      <c r="V82" s="156"/>
      <c r="W82" s="156"/>
      <c r="X82" s="156"/>
      <c r="Y82" s="156"/>
      <c r="Z82" s="157"/>
      <c r="AA82" s="155" t="s">
        <v>96</v>
      </c>
      <c r="AB82" s="156"/>
      <c r="AC82" s="156"/>
      <c r="AD82" s="156"/>
      <c r="AE82" s="156"/>
      <c r="AF82" s="156"/>
      <c r="AG82" s="157"/>
      <c r="AH82" s="155" t="s">
        <v>96</v>
      </c>
      <c r="AI82" s="156"/>
      <c r="AJ82" s="156"/>
      <c r="AK82" s="156"/>
      <c r="AL82" s="156"/>
      <c r="AM82" s="156"/>
      <c r="AN82" s="157"/>
    </row>
    <row r="83" spans="2:40" ht="15" customHeight="1">
      <c r="B83" s="140"/>
      <c r="C83" s="141"/>
      <c r="D83" s="141"/>
      <c r="E83" s="141"/>
      <c r="F83" s="141"/>
      <c r="G83" s="141"/>
      <c r="H83" s="141"/>
      <c r="I83" s="141"/>
      <c r="J83" s="141"/>
      <c r="K83" s="141"/>
      <c r="L83" s="142"/>
      <c r="M83" s="162"/>
      <c r="N83" s="163"/>
      <c r="O83" s="163"/>
      <c r="P83" s="163"/>
      <c r="Q83" s="164"/>
      <c r="R83" s="158" t="s">
        <v>97</v>
      </c>
      <c r="S83" s="159"/>
      <c r="T83" s="137"/>
      <c r="U83" s="138"/>
      <c r="V83" s="138"/>
      <c r="W83" s="138"/>
      <c r="X83" s="139"/>
      <c r="Y83" s="158" t="s">
        <v>97</v>
      </c>
      <c r="Z83" s="159"/>
      <c r="AA83" s="137"/>
      <c r="AB83" s="138"/>
      <c r="AC83" s="138"/>
      <c r="AD83" s="138"/>
      <c r="AE83" s="139"/>
      <c r="AF83" s="158" t="s">
        <v>97</v>
      </c>
      <c r="AG83" s="159"/>
      <c r="AH83" s="137"/>
      <c r="AI83" s="138"/>
      <c r="AJ83" s="138"/>
      <c r="AK83" s="138"/>
      <c r="AL83" s="139"/>
      <c r="AM83" s="158" t="s">
        <v>97</v>
      </c>
      <c r="AN83" s="159"/>
    </row>
    <row r="84" spans="2:40" ht="15" customHeight="1">
      <c r="B84" s="140"/>
      <c r="C84" s="141"/>
      <c r="D84" s="141"/>
      <c r="E84" s="141"/>
      <c r="F84" s="141"/>
      <c r="G84" s="141"/>
      <c r="H84" s="141"/>
      <c r="I84" s="141"/>
      <c r="J84" s="141"/>
      <c r="K84" s="141"/>
      <c r="L84" s="142"/>
      <c r="M84" s="165"/>
      <c r="N84" s="166"/>
      <c r="O84" s="166"/>
      <c r="P84" s="166"/>
      <c r="Q84" s="167"/>
      <c r="R84" s="160"/>
      <c r="S84" s="161"/>
      <c r="T84" s="140"/>
      <c r="U84" s="141"/>
      <c r="V84" s="141"/>
      <c r="W84" s="141"/>
      <c r="X84" s="142"/>
      <c r="Y84" s="160"/>
      <c r="Z84" s="161"/>
      <c r="AA84" s="140"/>
      <c r="AB84" s="141"/>
      <c r="AC84" s="141"/>
      <c r="AD84" s="141"/>
      <c r="AE84" s="142"/>
      <c r="AF84" s="160"/>
      <c r="AG84" s="161"/>
      <c r="AH84" s="140"/>
      <c r="AI84" s="141"/>
      <c r="AJ84" s="141"/>
      <c r="AK84" s="141"/>
      <c r="AL84" s="142"/>
      <c r="AM84" s="160"/>
      <c r="AN84" s="161"/>
    </row>
    <row r="85" spans="2:40" ht="15" customHeight="1">
      <c r="B85" s="140"/>
      <c r="C85" s="141"/>
      <c r="D85" s="141"/>
      <c r="E85" s="141"/>
      <c r="F85" s="141"/>
      <c r="G85" s="141"/>
      <c r="H85" s="141"/>
      <c r="I85" s="141"/>
      <c r="J85" s="141"/>
      <c r="K85" s="141"/>
      <c r="L85" s="142"/>
      <c r="M85" s="165"/>
      <c r="N85" s="166"/>
      <c r="O85" s="166"/>
      <c r="P85" s="166"/>
      <c r="Q85" s="167"/>
      <c r="R85" s="137"/>
      <c r="S85" s="139"/>
      <c r="T85" s="140"/>
      <c r="U85" s="141"/>
      <c r="V85" s="141"/>
      <c r="W85" s="141"/>
      <c r="X85" s="142"/>
      <c r="Y85" s="137"/>
      <c r="Z85" s="139"/>
      <c r="AA85" s="140"/>
      <c r="AB85" s="141"/>
      <c r="AC85" s="141"/>
      <c r="AD85" s="141"/>
      <c r="AE85" s="142"/>
      <c r="AF85" s="137"/>
      <c r="AG85" s="139"/>
      <c r="AH85" s="140"/>
      <c r="AI85" s="141"/>
      <c r="AJ85" s="141"/>
      <c r="AK85" s="141"/>
      <c r="AL85" s="142"/>
      <c r="AM85" s="137"/>
      <c r="AN85" s="139"/>
    </row>
    <row r="86" spans="2:40" ht="15" customHeight="1">
      <c r="B86" s="140"/>
      <c r="C86" s="141"/>
      <c r="D86" s="141"/>
      <c r="E86" s="141"/>
      <c r="F86" s="141"/>
      <c r="G86" s="141"/>
      <c r="H86" s="141"/>
      <c r="I86" s="141"/>
      <c r="J86" s="141"/>
      <c r="K86" s="141"/>
      <c r="L86" s="142"/>
      <c r="M86" s="165"/>
      <c r="N86" s="166"/>
      <c r="O86" s="166"/>
      <c r="P86" s="166"/>
      <c r="Q86" s="167"/>
      <c r="R86" s="140"/>
      <c r="S86" s="142"/>
      <c r="T86" s="140"/>
      <c r="U86" s="141"/>
      <c r="V86" s="141"/>
      <c r="W86" s="141"/>
      <c r="X86" s="142"/>
      <c r="Y86" s="140"/>
      <c r="Z86" s="142"/>
      <c r="AA86" s="140"/>
      <c r="AB86" s="141"/>
      <c r="AC86" s="141"/>
      <c r="AD86" s="141"/>
      <c r="AE86" s="142"/>
      <c r="AF86" s="140"/>
      <c r="AG86" s="142"/>
      <c r="AH86" s="140"/>
      <c r="AI86" s="141"/>
      <c r="AJ86" s="141"/>
      <c r="AK86" s="141"/>
      <c r="AL86" s="142"/>
      <c r="AM86" s="140"/>
      <c r="AN86" s="142"/>
    </row>
    <row r="87" spans="2:40" ht="15" customHeight="1">
      <c r="B87" s="143"/>
      <c r="C87" s="144"/>
      <c r="D87" s="144"/>
      <c r="E87" s="144"/>
      <c r="F87" s="144"/>
      <c r="G87" s="144"/>
      <c r="H87" s="144"/>
      <c r="I87" s="144"/>
      <c r="J87" s="144"/>
      <c r="K87" s="144"/>
      <c r="L87" s="145"/>
      <c r="M87" s="168"/>
      <c r="N87" s="169"/>
      <c r="O87" s="169"/>
      <c r="P87" s="169"/>
      <c r="Q87" s="170"/>
      <c r="R87" s="143"/>
      <c r="S87" s="145"/>
      <c r="T87" s="143"/>
      <c r="U87" s="144"/>
      <c r="V87" s="144"/>
      <c r="W87" s="144"/>
      <c r="X87" s="145"/>
      <c r="Y87" s="143"/>
      <c r="Z87" s="145"/>
      <c r="AA87" s="143"/>
      <c r="AB87" s="144"/>
      <c r="AC87" s="144"/>
      <c r="AD87" s="144"/>
      <c r="AE87" s="145"/>
      <c r="AF87" s="143"/>
      <c r="AG87" s="145"/>
      <c r="AH87" s="143"/>
      <c r="AI87" s="144"/>
      <c r="AJ87" s="144"/>
      <c r="AK87" s="144"/>
      <c r="AL87" s="145"/>
      <c r="AM87" s="143"/>
      <c r="AN87" s="145"/>
    </row>
  </sheetData>
  <sheetProtection/>
  <mergeCells count="121">
    <mergeCell ref="B71:L87"/>
    <mergeCell ref="M71:S81"/>
    <mergeCell ref="T71:Z81"/>
    <mergeCell ref="AA71:AG81"/>
    <mergeCell ref="AH71:AN81"/>
    <mergeCell ref="M82:S82"/>
    <mergeCell ref="T82:Z82"/>
    <mergeCell ref="AA82:AG82"/>
    <mergeCell ref="AH82:AN82"/>
    <mergeCell ref="M83:Q87"/>
    <mergeCell ref="AM83:AN84"/>
    <mergeCell ref="R85:S87"/>
    <mergeCell ref="Y85:Z87"/>
    <mergeCell ref="AF85:AG87"/>
    <mergeCell ref="AM85:AN87"/>
    <mergeCell ref="R83:S84"/>
    <mergeCell ref="T83:X87"/>
    <mergeCell ref="Y83:Z84"/>
    <mergeCell ref="AA83:AE87"/>
    <mergeCell ref="AF83:AG84"/>
    <mergeCell ref="AH83:AL87"/>
    <mergeCell ref="B69:L70"/>
    <mergeCell ref="M69:S69"/>
    <mergeCell ref="T69:Z69"/>
    <mergeCell ref="AA69:AG69"/>
    <mergeCell ref="AH69:AN69"/>
    <mergeCell ref="M70:S70"/>
    <mergeCell ref="T70:Z70"/>
    <mergeCell ref="AA70:AG70"/>
    <mergeCell ref="AH70:AN70"/>
    <mergeCell ref="M2:S5"/>
    <mergeCell ref="B9:L25"/>
    <mergeCell ref="B7:L8"/>
    <mergeCell ref="R21:S22"/>
    <mergeCell ref="M20:S20"/>
    <mergeCell ref="M9:S19"/>
    <mergeCell ref="M21:Q25"/>
    <mergeCell ref="R23:S25"/>
    <mergeCell ref="M7:S7"/>
    <mergeCell ref="M8:S8"/>
    <mergeCell ref="T21:X25"/>
    <mergeCell ref="Y21:Z22"/>
    <mergeCell ref="Y23:Z25"/>
    <mergeCell ref="AA21:AE25"/>
    <mergeCell ref="AF21:AG22"/>
    <mergeCell ref="AF23:AG25"/>
    <mergeCell ref="AH7:AN7"/>
    <mergeCell ref="AH8:AN8"/>
    <mergeCell ref="AH9:AN19"/>
    <mergeCell ref="AH20:AN20"/>
    <mergeCell ref="AH21:AL25"/>
    <mergeCell ref="AM21:AN22"/>
    <mergeCell ref="AM23:AN25"/>
    <mergeCell ref="T7:Z7"/>
    <mergeCell ref="T8:Z8"/>
    <mergeCell ref="T9:Z19"/>
    <mergeCell ref="T20:Z20"/>
    <mergeCell ref="AA7:AG7"/>
    <mergeCell ref="AA8:AG8"/>
    <mergeCell ref="AA9:AG19"/>
    <mergeCell ref="AA20:AG20"/>
    <mergeCell ref="B49:L50"/>
    <mergeCell ref="M49:S49"/>
    <mergeCell ref="T49:Z49"/>
    <mergeCell ref="AA49:AG49"/>
    <mergeCell ref="AH49:AN49"/>
    <mergeCell ref="M50:S50"/>
    <mergeCell ref="B28:L29"/>
    <mergeCell ref="M28:S28"/>
    <mergeCell ref="T28:Z28"/>
    <mergeCell ref="AA28:AG28"/>
    <mergeCell ref="AH28:AN28"/>
    <mergeCell ref="AF42:AG43"/>
    <mergeCell ref="AM42:AN43"/>
    <mergeCell ref="R44:S46"/>
    <mergeCell ref="Y44:Z46"/>
    <mergeCell ref="AF44:AG46"/>
    <mergeCell ref="AM44:AN46"/>
    <mergeCell ref="M29:S29"/>
    <mergeCell ref="T29:Z29"/>
    <mergeCell ref="AA29:AG29"/>
    <mergeCell ref="AH29:AN29"/>
    <mergeCell ref="AH42:AL46"/>
    <mergeCell ref="B30:L46"/>
    <mergeCell ref="M30:S40"/>
    <mergeCell ref="T30:Z40"/>
    <mergeCell ref="AA30:AG40"/>
    <mergeCell ref="AH30:AN40"/>
    <mergeCell ref="M41:S41"/>
    <mergeCell ref="T41:Z41"/>
    <mergeCell ref="AA41:AG41"/>
    <mergeCell ref="AH41:AN41"/>
    <mergeCell ref="M42:Q46"/>
    <mergeCell ref="R42:S43"/>
    <mergeCell ref="T42:X46"/>
    <mergeCell ref="Y42:Z43"/>
    <mergeCell ref="AA42:AE46"/>
    <mergeCell ref="T50:Z50"/>
    <mergeCell ref="AA50:AG50"/>
    <mergeCell ref="AH63:AL67"/>
    <mergeCell ref="B51:L67"/>
    <mergeCell ref="M51:S61"/>
    <mergeCell ref="T51:Z61"/>
    <mergeCell ref="AA51:AG61"/>
    <mergeCell ref="AH51:AN61"/>
    <mergeCell ref="M62:S62"/>
    <mergeCell ref="T62:Z62"/>
    <mergeCell ref="AA62:AG62"/>
    <mergeCell ref="AH62:AN62"/>
    <mergeCell ref="AM63:AN64"/>
    <mergeCell ref="R65:S67"/>
    <mergeCell ref="Y65:Z67"/>
    <mergeCell ref="AF65:AG67"/>
    <mergeCell ref="AH50:AN50"/>
    <mergeCell ref="AM65:AN67"/>
    <mergeCell ref="R63:S64"/>
    <mergeCell ref="T63:X67"/>
    <mergeCell ref="Y63:Z64"/>
    <mergeCell ref="AA63:AE67"/>
    <mergeCell ref="AF63:AG64"/>
    <mergeCell ref="M63:Q67"/>
  </mergeCells>
  <printOptions horizontalCentered="1" verticalCentered="1"/>
  <pageMargins left="0" right="0" top="0" bottom="0" header="0" footer="0.11811023622047245"/>
  <pageSetup fitToHeight="2" fitToWidth="1" horizontalDpi="600" verticalDpi="600" orientation="landscape" paperSize="14" scale="49" r:id="rId2"/>
  <headerFooter>
    <oddFooter>&amp;L&amp;8DE-GE-PR-03-FR-05 V03 F04-12-2014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Paola Andrea Nieto</cp:lastModifiedBy>
  <dcterms:created xsi:type="dcterms:W3CDTF">2011-12-12T19:49:53Z</dcterms:created>
  <dcterms:modified xsi:type="dcterms:W3CDTF">2021-07-26T01:58:27Z</dcterms:modified>
  <cp:category/>
  <cp:version/>
  <cp:contentType/>
  <cp:contentStatus/>
</cp:coreProperties>
</file>