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supernotariadoyregistro-my.sharepoint.com/personal/yaneth_rincon_supernotariado_gov_co/Documents/Planeacion/Indicadores/Indicadores 2022/Tercer Cuatrimestre/"/>
    </mc:Choice>
  </mc:AlternateContent>
  <xr:revisionPtr revIDLastSave="0" documentId="8_{2BE52428-F5CA-4760-9CFD-44C4E17B9587}" xr6:coauthVersionLast="47" xr6:coauthVersionMax="47" xr10:uidLastSave="{00000000-0000-0000-0000-000000000000}"/>
  <bookViews>
    <workbookView xWindow="-120" yWindow="-120" windowWidth="20730" windowHeight="11160" tabRatio="740" activeTab="2" xr2:uid="{00000000-000D-0000-FFFF-FFFF00000000}"/>
  </bookViews>
  <sheets>
    <sheet name="CARACTERIZACION INDICADOR" sheetId="2" r:id="rId1"/>
    <sheet name="REPORTE DE DATOS " sheetId="3" r:id="rId2"/>
    <sheet name="GRAFICOS ANALISIS" sheetId="4" r:id="rId3"/>
    <sheet name="REPORTE DE DATOS  2023" sheetId="5" state="hidden" r:id="rId4"/>
  </sheets>
  <definedNames>
    <definedName name="_xlnm._FilterDatabase" localSheetId="3">'REPORTE DE DATOS  2023'!$B$8:$R$8</definedName>
    <definedName name="_xlnm._FilterDatabase">'REPORTE DE DATOS '!$B$8:$R$8</definedName>
    <definedName name="_xlnm.Print_Area" localSheetId="0">'CARACTERIZACION INDICADOR'!$A$2:$N$23</definedName>
    <definedName name="_xlnm.Print_Area" localSheetId="2">'GRAFICOS ANALISIS'!$A$1:$AO$33</definedName>
    <definedName name="_xlnm.Print_Area" localSheetId="1">'REPORTE DE DATOS '!$B$1:$R$17</definedName>
    <definedName name="_xlnm.Print_Area" localSheetId="3">'REPORTE DE DATOS  2023'!$B$1:$R$17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9" i="5" l="1"/>
  <c r="R10" i="3"/>
  <c r="R16" i="5"/>
  <c r="Q16" i="5"/>
  <c r="P16" i="5"/>
  <c r="O16" i="5"/>
  <c r="N16" i="5"/>
  <c r="M16" i="5"/>
  <c r="L16" i="5"/>
  <c r="K16" i="5"/>
  <c r="J16" i="5"/>
  <c r="I16" i="5"/>
  <c r="H16" i="5"/>
  <c r="G16" i="5"/>
  <c r="F16" i="5"/>
  <c r="Q15" i="5"/>
  <c r="P15" i="5"/>
  <c r="O15" i="5"/>
  <c r="N15" i="5"/>
  <c r="M15" i="5"/>
  <c r="L15" i="5"/>
  <c r="K15" i="5"/>
  <c r="J15" i="5"/>
  <c r="I15" i="5"/>
  <c r="H15" i="5"/>
  <c r="G15" i="5"/>
  <c r="F15" i="5"/>
  <c r="R14" i="5"/>
  <c r="R15" i="5" s="1"/>
  <c r="R13" i="5"/>
  <c r="D13" i="5"/>
  <c r="C13" i="5"/>
  <c r="B13" i="5"/>
  <c r="R12" i="5"/>
  <c r="Q12" i="5"/>
  <c r="P12" i="5"/>
  <c r="O12" i="5"/>
  <c r="N12" i="5"/>
  <c r="M12" i="5"/>
  <c r="L12" i="5"/>
  <c r="K12" i="5"/>
  <c r="J12" i="5"/>
  <c r="I12" i="5"/>
  <c r="H12" i="5"/>
  <c r="G12" i="5"/>
  <c r="F12" i="5"/>
  <c r="Q11" i="5"/>
  <c r="P11" i="5"/>
  <c r="O11" i="5"/>
  <c r="N11" i="5"/>
  <c r="M11" i="5"/>
  <c r="I11" i="5"/>
  <c r="H11" i="5"/>
  <c r="G11" i="5"/>
  <c r="L11" i="5"/>
  <c r="K11" i="5"/>
  <c r="J11" i="5"/>
  <c r="D9" i="5"/>
  <c r="C9" i="5"/>
  <c r="B9" i="5"/>
  <c r="D4" i="5"/>
  <c r="D3" i="5"/>
  <c r="D2" i="5"/>
  <c r="Q9" i="3"/>
  <c r="R9" i="3"/>
  <c r="F11" i="5" l="1"/>
  <c r="R10" i="5"/>
  <c r="R11" i="5" s="1"/>
  <c r="L9" i="3"/>
  <c r="K9" i="3"/>
  <c r="J9" i="3"/>
  <c r="J11" i="3" s="1"/>
  <c r="E20" i="4"/>
  <c r="D9" i="3" l="1"/>
  <c r="L11" i="3" l="1"/>
  <c r="Q11" i="3" l="1"/>
  <c r="P11" i="3"/>
  <c r="O11" i="3"/>
  <c r="N11" i="3"/>
  <c r="F15" i="3" l="1"/>
  <c r="O15" i="3"/>
  <c r="P15" i="3"/>
  <c r="Q15" i="3"/>
  <c r="I15" i="3"/>
  <c r="N15" i="3"/>
  <c r="M15" i="3"/>
  <c r="L15" i="3"/>
  <c r="R14" i="3"/>
  <c r="R13" i="3"/>
  <c r="G15" i="3"/>
  <c r="H15" i="3"/>
  <c r="K15" i="3"/>
  <c r="M11" i="3"/>
  <c r="J15" i="3"/>
  <c r="I11" i="3"/>
  <c r="K11" i="3"/>
  <c r="E7" i="4"/>
  <c r="D4" i="3"/>
  <c r="E4" i="4" s="1"/>
  <c r="D3" i="3"/>
  <c r="E3" i="4" s="1"/>
  <c r="D2" i="3"/>
  <c r="E2" i="4"/>
  <c r="R16" i="3"/>
  <c r="Q16" i="3"/>
  <c r="P16" i="3"/>
  <c r="O16" i="3"/>
  <c r="N16" i="3"/>
  <c r="M16" i="3"/>
  <c r="L16" i="3"/>
  <c r="K16" i="3"/>
  <c r="J16" i="3"/>
  <c r="I16" i="3"/>
  <c r="H16" i="3"/>
  <c r="G16" i="3"/>
  <c r="F16" i="3"/>
  <c r="R12" i="3"/>
  <c r="Q12" i="3"/>
  <c r="P12" i="3"/>
  <c r="O12" i="3"/>
  <c r="N12" i="3"/>
  <c r="M12" i="3"/>
  <c r="L12" i="3"/>
  <c r="K12" i="3"/>
  <c r="J12" i="3"/>
  <c r="I12" i="3"/>
  <c r="H12" i="3"/>
  <c r="G12" i="3"/>
  <c r="F12" i="3"/>
  <c r="D13" i="3"/>
  <c r="C13" i="3"/>
  <c r="C9" i="3"/>
  <c r="B13" i="3"/>
  <c r="B9" i="3"/>
  <c r="H11" i="3"/>
  <c r="G11" i="3"/>
  <c r="F11" i="3"/>
  <c r="R11" i="3" l="1"/>
  <c r="R15" i="3"/>
</calcChain>
</file>

<file path=xl/sharedStrings.xml><?xml version="1.0" encoding="utf-8"?>
<sst xmlns="http://schemas.openxmlformats.org/spreadsheetml/2006/main" count="152" uniqueCount="93">
  <si>
    <t>Macroproceso:  GESTIÓN TECNOLÓGICA</t>
  </si>
  <si>
    <t>Hoja de Vida de Indicadores</t>
  </si>
  <si>
    <t>Proceso: GESTIÓN RECURSOS DE TECNOLOGÍA</t>
  </si>
  <si>
    <t>Grupo de Trabajo : OFICINA DE LAS TECNOLOGÍAS DE LA INFORMACIÓN - OTI</t>
  </si>
  <si>
    <t>Codigo del Indicador</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</si>
  <si>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</si>
  <si>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</si>
  <si>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</si>
  <si>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</si>
  <si>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</si>
  <si>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</si>
  <si>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</si>
  <si>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</si>
  <si>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</si>
  <si>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</si>
  <si>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
Aceptable</t>
  </si>
  <si>
    <t>Tendencia</t>
  </si>
  <si>
    <t>MP -  GNTI - PO - 03 - IN - 01</t>
  </si>
  <si>
    <r>
      <rPr>
        <sz val="12"/>
        <rFont val="Calibri"/>
        <family val="2"/>
        <scheme val="minor"/>
      </rPr>
      <t>Porcentaje de e</t>
    </r>
    <r>
      <rPr>
        <sz val="12"/>
        <color indexed="8"/>
        <rFont val="Calibri"/>
        <family val="2"/>
        <scheme val="minor"/>
      </rPr>
      <t>quipos (PC</t>
    </r>
    <r>
      <rPr>
        <sz val="12"/>
        <rFont val="Calibri"/>
        <family val="2"/>
        <scheme val="minor"/>
      </rPr>
      <t>´´s y Servidores</t>
    </r>
    <r>
      <rPr>
        <sz val="12"/>
        <color indexed="8"/>
        <rFont val="Calibri"/>
        <family val="2"/>
        <scheme val="minor"/>
      </rPr>
      <t xml:space="preserve">) con actualizaciòn de version de la protección de antivirus para la vigencia 2022. </t>
    </r>
  </si>
  <si>
    <r>
      <t>Implementar herramientas de software a los sistemas computarizados para prevenir la pérdida de la información ocasionada por virus informátic</t>
    </r>
    <r>
      <rPr>
        <sz val="12"/>
        <rFont val="Calibri"/>
        <family val="2"/>
        <scheme val="minor"/>
      </rPr>
      <t>os.</t>
    </r>
  </si>
  <si>
    <t xml:space="preserve">Porcentaje </t>
  </si>
  <si>
    <t>E1</t>
  </si>
  <si>
    <t xml:space="preserve">Número de equipos con actualizaciòn de versiòn  de proteccion (antivirus) / Número total de equipos con actualizaciòn de version de las licencias adquiridas de antivirus.
</t>
  </si>
  <si>
    <t>Consola de Antivirus y Herramientas administrativas para equipos de escritorio.</t>
  </si>
  <si>
    <t xml:space="preserve">
Cantidad de licencias reportadas en el Directorio Activo</t>
  </si>
  <si>
    <t>Mensual</t>
  </si>
  <si>
    <t>Cuatrimestral</t>
  </si>
  <si>
    <t>Lineal</t>
  </si>
  <si>
    <t>Asc</t>
  </si>
  <si>
    <t>MP -  GNTI - PO - 03 - IN - 02</t>
  </si>
  <si>
    <t xml:space="preserve">Porcentaje de Mantenimientos preventivos realizados. </t>
  </si>
  <si>
    <t>Identificar defectos de la infraestructura y/o plataforma tecnológica: componentes, dispositivos, accesos físicos, programas, aplicativos, sistema operativo para la correcta operación.</t>
  </si>
  <si>
    <t xml:space="preserve">Número de Mantenimientos realizados / 
Número de Mantenimientos programados
</t>
  </si>
  <si>
    <r>
      <t xml:space="preserve">
</t>
    </r>
    <r>
      <rPr>
        <sz val="12"/>
        <rFont val="Calibri"/>
        <family val="2"/>
        <scheme val="minor"/>
      </rPr>
      <t>Documento consolidado de seguimiento de la Mesa de Ayuda. (Actas)</t>
    </r>
    <r>
      <rPr>
        <sz val="12"/>
        <color rgb="FFFF0000"/>
        <rFont val="Calibri"/>
        <family val="2"/>
        <scheme val="minor"/>
      </rPr>
      <t xml:space="preserve">
</t>
    </r>
  </si>
  <si>
    <r>
      <rPr>
        <sz val="12"/>
        <rFont val="Calibri"/>
        <family val="2"/>
        <scheme val="minor"/>
      </rPr>
      <t>Cronograma de actividades</t>
    </r>
    <r>
      <rPr>
        <sz val="12"/>
        <color rgb="FFFF00FF"/>
        <rFont val="Calibri"/>
        <family val="2"/>
        <scheme val="minor"/>
      </rPr>
      <t xml:space="preserve"> </t>
    </r>
  </si>
  <si>
    <t>Proyectó:</t>
  </si>
  <si>
    <t>Ing. Yaneth Rincón</t>
  </si>
  <si>
    <t>Cargo: Equipo de Apoyo - OTI</t>
  </si>
  <si>
    <t>Revisó:</t>
  </si>
  <si>
    <t>Ing. Edwin Rincón</t>
  </si>
  <si>
    <t>Cargo: Coordinador Grupo Servicios Tecnologicos</t>
  </si>
  <si>
    <t>Aprobó:</t>
  </si>
  <si>
    <t>Ing. Mario Alexander Ortiz Salgado</t>
  </si>
  <si>
    <t xml:space="preserve">Cargo: Jefe de Oficina de Tecnologías de la Información </t>
  </si>
  <si>
    <t>Eficiencia</t>
  </si>
  <si>
    <t>Desc</t>
  </si>
  <si>
    <t>Descendente</t>
  </si>
  <si>
    <t>E2</t>
  </si>
  <si>
    <t>Eficacia</t>
  </si>
  <si>
    <t>Est</t>
  </si>
  <si>
    <t>Estable</t>
  </si>
  <si>
    <t>E3</t>
  </si>
  <si>
    <t>Efectividad</t>
  </si>
  <si>
    <t>Ascendente</t>
  </si>
  <si>
    <t>Reporte de Datos</t>
  </si>
  <si>
    <t>No.</t>
  </si>
  <si>
    <t>NOMBRE</t>
  </si>
  <si>
    <t>FORMULA</t>
  </si>
  <si>
    <t>Variables</t>
  </si>
  <si>
    <t>Ene</t>
  </si>
  <si>
    <t>Feb</t>
  </si>
  <si>
    <t>Mar</t>
  </si>
  <si>
    <t>Abr</t>
  </si>
  <si>
    <t>May</t>
  </si>
  <si>
    <t>Jun</t>
  </si>
  <si>
    <t>Jul</t>
  </si>
  <si>
    <t>Ago</t>
  </si>
  <si>
    <t>Sep</t>
  </si>
  <si>
    <t>Oct</t>
  </si>
  <si>
    <t>Nov</t>
  </si>
  <si>
    <t>Dic</t>
  </si>
  <si>
    <t>Total</t>
  </si>
  <si>
    <t>Equipos con actualizaciòn de versiòn de protección (antivirus)</t>
  </si>
  <si>
    <t>Equipos programados para actualizacion en version de antivirus de la SNR (inlcuye orips)</t>
  </si>
  <si>
    <t>Indice</t>
  </si>
  <si>
    <t>Meta</t>
  </si>
  <si>
    <t>Mantenimientos realizados</t>
  </si>
  <si>
    <t>Mantenimientos programados</t>
  </si>
  <si>
    <t>Gráficos y Análisis</t>
  </si>
  <si>
    <t>NOMBRE INDICADOR:</t>
  </si>
  <si>
    <t>ANALISIS CUALITATIVO DE DATOS Y TENDENCIAS</t>
  </si>
  <si>
    <t>PRIMER CUATRIMESTRE</t>
  </si>
  <si>
    <t>SEGUNDO CUATRIMESTRE</t>
  </si>
  <si>
    <t>TERCER CUATRIMESTRE</t>
  </si>
  <si>
    <t xml:space="preserve">
De acuerdo con las adquisiciones de licencias del antivirus en la entidad y ya que se han realizado instalaciones de las mismas en vigencias anteriores, se ajusta el indicador para la vigencia 2022, haciendo referencia a la actuaizaciòn de versiòn del antivirus. Por lo anterior se realizaron mensualmente aproximadamente 70 actualizaciones por cada mes de enero, febrero, marzo, abril y se programan mensualmente hasta el mes de diciembre 2022 las cantidades esperadas para el cumplimiento de la meta con las 3000 licencias con las que cuenta la entidad.
</t>
  </si>
  <si>
    <t>En el presente cuatrimestre se realiza el cambio del proveedor de antivirus de Kaspersky  por el de Symantec. Kaspersky se utiliza hasta el día 31 de julio y a partir de agosto Symantec (con versión de prueba), con este nuevo antivirus se utiliza la herramienta de administración para la actualización automática con un despliegue de 2,776 estaciones de trabajo y para las que no se logren actualizar, se realizará despliegue manual para el próximo cuatrimestre.</t>
  </si>
  <si>
    <t xml:space="preserve">Teniendo en cuenta que se da inicio a una nueva adquisición de licencias de antivirus en el mes de agosto del presente año con la cantidad de 3700 licencias y partiendo desde las 2776 instaladas de manera remota desde consola en el mes de agosto (Automático) y dando continuidad con las que se instalan manualmente a partir del mes de septiembre con 240 licencias, en el mes de octubre 86, en noviembre 61 y en diciembre 67, dejando como resultado un gran total de  3230 instalaciones (2776+240+86+61+67=3230)   , siendo esta cantidad total con la que se iniciará en el mes de enero del 2023 con el proposito de llegar a la meta de las instalaciones de las 3700 licencias en PCs en la vigencia del 2023 siendo hasta esta fecha su vida útil. 
Lo anterior es también comunicado por oficio (SNR2022IE020863 del 27 de diciembre del 2022) dirigido la Oficina Asesora de Planeación. </t>
  </si>
  <si>
    <t>ACCIONES PARA LA  MEJORA</t>
  </si>
  <si>
    <t xml:space="preserve">No.Formato Acción Correctiva-Preventiva </t>
  </si>
  <si>
    <t xml:space="preserve">Los mantenimientos preventivos ofimàticos realziados para el presente cuatrimestre, se realizan en las oficinas de la SNR a nivel nacional, dejando como soportes los conceptos técnicos.
Los mantenimentos fueron realizados en los departamentos de Antioquia, Boyaca, Santander, Risaralda, Vaupes, Cundinamarca y Nariño
Actualmente con el proveedor de la Ofiicina de Tecnologìa de la informaciòn SNR, se realiza nueva orden de compra en donde se mantienen los mantenimientos, razòn por la que se encuentra en  elaboraciòn el nuevo cronograma de mantenimientos para toda la vigencia 2022. Es importante mencionar que aunque el indicador hace referencia a los mantenimientos preventivos tambièn en la entidad se realizan los mantenimientos correctivos, esta actividad se ejecuta con el proposito de garantizar la operación de servicios tecnológicos
</t>
  </si>
  <si>
    <t>De acuerdo con el cronograma establecido de los mantenimientos preventivos para el presente cuatrimestre, estos se realizaron en los siguientes departamentos:
Tolima, Nariño, Putumayo, Sucre, Cordoba, La Guajira, Valle, Atlantico, Choco , Antioquia, Cundinamarca, Cauca, Magdalena Quindio, Risaralda, Santander, Nariño, Huila, Norte de Santander, Boyacá y Caqueta  . Por lo anterior se da cumplimiento de acuerdo al resultado del índice y la meta esperada, con un total de 99 mantenimientos realizados.</t>
  </si>
  <si>
    <t xml:space="preserve">
Los mantenimientos preventivos para este último cuatrimestre se realizaron en los siguientes departamentos:
Antioquia, Choco, Nariño, Caldas, Cordoba, Magdalena, Valle, Huila, Tolima, Boyaca, Bogota, Bolivar, Santander, Risaralda, Norte de Santander, Putumayo, Quindio, Guania, Arauca, Casanare, Cesar y Cauca, siendo los soportes verificados aleatoriamente en el repositorio asignado de la SNR; a pesar de tener una disminución en el mes de noviembre de 7 mantenimientos, se ajustan durante el mes de diciembre y algunos anteriores donde se superó la meta. Por lo tanto se observa un indice total (de todo el año) del 98,62% superando la meta esperada del 85% Anual.</t>
  </si>
  <si>
    <t>3230+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</si>
</sst>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0"/>
      <name val="Arial"/>
      <family val="2"/>
    </font>
    <font>
      <sz val="11"/>
      <color theme="1"/>
      <name val="Calibri"/>
      <family val="2"/>
      <scheme val="minor"/>
    </font>
    <font>
      <sz val="10"/>
      <name val="Arial"/>
      <family val="2"/>
    </font>
    <font>
      <sz val="11"/>
      <color indexed="8"/>
      <name val="Calibri"/>
      <family val="2"/>
    </font>
    <font>
      <b/>
      <sz val="10"/>
      <color theme="0"/>
      <name val="Calibri"/>
      <family val="2"/>
      <scheme val="minor"/>
    </font>
    <font>
      <sz val="10"/>
      <name val="Calibri"/>
      <family val="2"/>
      <scheme val="minor"/>
    </font>
    <font>
      <b/>
      <sz val="10"/>
      <name val="Calibri"/>
      <family val="2"/>
      <scheme val="minor"/>
    </font>
    <font>
      <sz val="10"/>
      <color indexed="8"/>
      <name val="Calibri"/>
      <family val="2"/>
      <scheme val="minor"/>
    </font>
    <font>
      <sz val="10"/>
      <color theme="1"/>
      <name val="Calibri"/>
      <family val="2"/>
      <scheme val="minor"/>
    </font>
    <font>
      <b/>
      <i/>
      <sz val="10"/>
      <name val="Calibri"/>
      <family val="2"/>
      <scheme val="minor"/>
    </font>
    <font>
      <b/>
      <sz val="10"/>
      <color rgb="FFFFFFFF"/>
      <name val="Calibri"/>
      <family val="2"/>
    </font>
    <font>
      <b/>
      <i/>
      <sz val="10"/>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sz val="10"/>
      <color rgb="FFFF00FF"/>
      <name val="Calibri"/>
      <family val="2"/>
      <scheme val="minor"/>
    </font>
    <font>
      <b/>
      <sz val="12"/>
      <name val="Calibri"/>
      <family val="2"/>
      <scheme val="minor"/>
    </font>
    <font>
      <sz val="12"/>
      <name val="Calibri"/>
      <family val="2"/>
      <scheme val="minor"/>
    </font>
    <font>
      <sz val="12"/>
      <color indexed="8"/>
      <name val="Calibri"/>
      <family val="2"/>
      <scheme val="minor"/>
    </font>
    <font>
      <sz val="12"/>
      <color theme="1"/>
      <name val="Calibri"/>
      <family val="2"/>
      <scheme val="minor"/>
    </font>
    <font>
      <b/>
      <sz val="12"/>
      <color indexed="8"/>
      <name val="Calibri"/>
      <family val="2"/>
      <scheme val="minor"/>
    </font>
    <font>
      <b/>
      <i/>
      <sz val="11"/>
      <name val="Calibri"/>
      <family val="2"/>
      <scheme val="minor"/>
    </font>
    <font>
      <b/>
      <i/>
      <sz val="12"/>
      <name val="Calibri"/>
      <family val="2"/>
      <scheme val="minor"/>
    </font>
    <font>
      <i/>
      <sz val="12"/>
      <color theme="1"/>
      <name val="Calibri"/>
      <family val="2"/>
      <scheme val="minor"/>
    </font>
    <font>
      <b/>
      <i/>
      <sz val="11"/>
      <color theme="1"/>
      <name val="Calibri"/>
      <family val="2"/>
      <scheme val="minor"/>
    </font>
    <font>
      <sz val="12"/>
      <color rgb="FFFF0000"/>
      <name val="Calibri"/>
      <family val="2"/>
      <scheme val="minor"/>
    </font>
    <font>
      <sz val="12"/>
      <color rgb="FFFF00FF"/>
      <name val="Calibri"/>
      <family val="2"/>
      <scheme val="minor"/>
    </font>
  </fonts>
  <fills count="6">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gray0625">
        <fgColor theme="3" tint="0.79998168889431442"/>
        <bgColor theme="0" tint="-4.9989318521683403E-2"/>
      </patternFill>
    </fill>
    <fill>
      <patternFill patternType="solid">
        <fgColor rgb="FFFFFFFF"/>
        <bgColor indexed="64"/>
      </patternFill>
    </fill>
  </fills>
  <borders count="32">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3">
    <xf numFmtId="0" fontId="0" fillId="0" borderId="0">
      <alignment vertical="center"/>
    </xf>
    <xf numFmtId="9" fontId="2" fillId="0" borderId="0" applyFont="0" applyFill="0" applyBorder="0" applyAlignment="0" applyProtection="0">
      <alignment vertical="center"/>
    </xf>
    <xf numFmtId="0" fontId="3" fillId="0" borderId="0"/>
  </cellStyleXfs>
  <cellXfs count="258">
    <xf numFmtId="0" fontId="0" fillId="0" borderId="0" xfId="0">
      <alignment vertical="center"/>
    </xf>
    <xf numFmtId="0" fontId="5" fillId="0" borderId="0" xfId="0" applyFont="1">
      <alignment vertical="center"/>
    </xf>
    <xf numFmtId="2" fontId="5" fillId="0" borderId="0" xfId="0" applyNumberFormat="1" applyFont="1">
      <alignment vertical="center"/>
    </xf>
    <xf numFmtId="0" fontId="5" fillId="3" borderId="0" xfId="0" applyFont="1" applyFill="1">
      <alignment vertical="center"/>
    </xf>
    <xf numFmtId="0" fontId="8" fillId="4" borderId="0" xfId="0" applyFont="1" applyFill="1" applyAlignment="1"/>
    <xf numFmtId="0" fontId="8" fillId="4" borderId="0" xfId="0" applyFont="1" applyFill="1" applyAlignment="1">
      <alignment wrapText="1"/>
    </xf>
    <xf numFmtId="0" fontId="8" fillId="4" borderId="0" xfId="0" applyFont="1" applyFill="1" applyAlignment="1">
      <alignment horizontal="left"/>
    </xf>
    <xf numFmtId="0" fontId="8" fillId="0" borderId="0" xfId="0" applyFont="1" applyAlignment="1"/>
    <xf numFmtId="0" fontId="5" fillId="3" borderId="13" xfId="0" applyFont="1" applyFill="1" applyBorder="1" applyAlignment="1"/>
    <xf numFmtId="0" fontId="5" fillId="3" borderId="14" xfId="0" applyFont="1" applyFill="1" applyBorder="1" applyAlignment="1">
      <alignment horizontal="center"/>
    </xf>
    <xf numFmtId="0" fontId="9" fillId="3" borderId="14" xfId="0" applyFont="1" applyFill="1" applyBorder="1">
      <alignment vertical="center"/>
    </xf>
    <xf numFmtId="0" fontId="8" fillId="3" borderId="14" xfId="0" applyFont="1" applyFill="1" applyBorder="1" applyAlignment="1"/>
    <xf numFmtId="0" fontId="8" fillId="0" borderId="14" xfId="0" applyFont="1" applyBorder="1" applyAlignment="1">
      <alignment horizontal="left"/>
    </xf>
    <xf numFmtId="0" fontId="5" fillId="3" borderId="16" xfId="0" applyFont="1" applyFill="1" applyBorder="1" applyAlignment="1">
      <alignment horizontal="left"/>
    </xf>
    <xf numFmtId="0" fontId="5" fillId="3" borderId="0" xfId="0" applyFont="1" applyFill="1" applyAlignment="1">
      <alignment horizontal="left"/>
    </xf>
    <xf numFmtId="0" fontId="9" fillId="3" borderId="0" xfId="0" applyFont="1" applyFill="1" applyAlignment="1">
      <alignment horizontal="left" vertical="center"/>
    </xf>
    <xf numFmtId="0" fontId="8" fillId="0" borderId="0" xfId="0" applyFont="1" applyAlignment="1">
      <alignment horizontal="left"/>
    </xf>
    <xf numFmtId="0" fontId="8" fillId="3" borderId="0" xfId="0" applyFont="1" applyFill="1" applyAlignment="1"/>
    <xf numFmtId="0" fontId="5" fillId="3" borderId="16" xfId="0" applyFont="1" applyFill="1" applyBorder="1" applyAlignment="1"/>
    <xf numFmtId="0" fontId="5" fillId="3" borderId="0" xfId="0" applyFont="1" applyFill="1" applyAlignment="1"/>
    <xf numFmtId="0" fontId="9" fillId="3" borderId="0" xfId="0" applyFont="1" applyFill="1">
      <alignment vertical="center"/>
    </xf>
    <xf numFmtId="0" fontId="5" fillId="0" borderId="0" xfId="0" applyFont="1" applyAlignment="1">
      <alignment horizontal="left" vertical="center" wrapText="1"/>
    </xf>
    <xf numFmtId="0" fontId="12" fillId="3" borderId="14" xfId="0" applyFont="1" applyFill="1" applyBorder="1" applyAlignment="1"/>
    <xf numFmtId="0" fontId="12" fillId="0" borderId="0" xfId="0" applyFont="1" applyAlignment="1"/>
    <xf numFmtId="0" fontId="12" fillId="3" borderId="0" xfId="0" applyFont="1" applyFill="1" applyAlignment="1"/>
    <xf numFmtId="0" fontId="13" fillId="0" borderId="0" xfId="0" applyFont="1" applyAlignment="1"/>
    <xf numFmtId="0" fontId="14" fillId="0" borderId="0" xfId="0" applyFont="1" applyAlignment="1">
      <alignment horizontal="center"/>
    </xf>
    <xf numFmtId="0" fontId="9" fillId="0" borderId="0" xfId="0" applyFont="1" applyAlignment="1">
      <alignment horizontal="right" vertical="center"/>
    </xf>
    <xf numFmtId="0" fontId="5" fillId="0" borderId="0" xfId="0" applyFont="1" applyAlignment="1">
      <alignment horizontal="right" vertical="center" wrapText="1"/>
    </xf>
    <xf numFmtId="0" fontId="9" fillId="0" borderId="0" xfId="0" applyFont="1" applyAlignment="1">
      <alignment vertical="center" wrapText="1"/>
    </xf>
    <xf numFmtId="0" fontId="9" fillId="0" borderId="0" xfId="0" applyFont="1" applyAlignment="1">
      <alignment horizontal="right" vertical="center" wrapText="1"/>
    </xf>
    <xf numFmtId="0" fontId="11" fillId="0" borderId="0" xfId="0" applyFont="1" applyAlignment="1">
      <alignment horizontal="left"/>
    </xf>
    <xf numFmtId="0" fontId="7" fillId="0" borderId="0" xfId="0" applyFont="1" applyAlignment="1">
      <alignment horizontal="center" vertical="center" wrapText="1"/>
    </xf>
    <xf numFmtId="0" fontId="5" fillId="0" borderId="3" xfId="0" applyFont="1" applyBorder="1">
      <alignment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8" fillId="3" borderId="14" xfId="0" applyFont="1" applyFill="1" applyBorder="1" applyAlignment="1">
      <alignment horizontal="left"/>
    </xf>
    <xf numFmtId="0" fontId="8" fillId="3" borderId="0" xfId="0" applyFont="1" applyFill="1" applyAlignment="1">
      <alignment horizontal="left"/>
    </xf>
    <xf numFmtId="14" fontId="8" fillId="3" borderId="0" xfId="0" applyNumberFormat="1" applyFont="1" applyFill="1" applyAlignment="1">
      <alignment horizontal="left"/>
    </xf>
    <xf numFmtId="0" fontId="13" fillId="0" borderId="0" xfId="0" applyFont="1" applyAlignment="1">
      <alignment horizontal="right"/>
    </xf>
    <xf numFmtId="0" fontId="8" fillId="0" borderId="18" xfId="0" applyFont="1" applyBorder="1" applyAlignment="1"/>
    <xf numFmtId="0" fontId="4" fillId="2" borderId="27"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5" fillId="4" borderId="0" xfId="0" applyFont="1" applyFill="1" applyAlignment="1"/>
    <xf numFmtId="0" fontId="8" fillId="3" borderId="15" xfId="0" applyFont="1" applyFill="1" applyBorder="1" applyAlignment="1"/>
    <xf numFmtId="0" fontId="8" fillId="3" borderId="17" xfId="0" applyFont="1" applyFill="1" applyBorder="1" applyAlignment="1">
      <alignment horizontal="left"/>
    </xf>
    <xf numFmtId="14" fontId="8" fillId="3" borderId="17" xfId="0" applyNumberFormat="1" applyFont="1" applyFill="1" applyBorder="1" applyAlignment="1">
      <alignment horizontal="left"/>
    </xf>
    <xf numFmtId="0" fontId="9" fillId="3" borderId="18" xfId="0" applyFont="1" applyFill="1" applyBorder="1" applyAlignment="1"/>
    <xf numFmtId="0" fontId="9" fillId="3" borderId="19" xfId="0" applyFont="1" applyFill="1" applyBorder="1" applyAlignment="1"/>
    <xf numFmtId="0" fontId="9" fillId="3" borderId="20" xfId="0" applyFont="1" applyFill="1" applyBorder="1" applyAlignment="1"/>
    <xf numFmtId="0" fontId="15" fillId="3" borderId="0" xfId="0" applyFont="1" applyFill="1">
      <alignment vertical="center"/>
    </xf>
    <xf numFmtId="0" fontId="4" fillId="2" borderId="27" xfId="0" applyFont="1" applyFill="1" applyBorder="1" applyAlignment="1">
      <alignment horizontal="center" vertical="center"/>
    </xf>
    <xf numFmtId="0" fontId="17" fillId="3" borderId="22" xfId="0" applyFont="1" applyFill="1" applyBorder="1" applyAlignment="1">
      <alignment horizontal="justify" vertical="center" wrapText="1"/>
    </xf>
    <xf numFmtId="1" fontId="20" fillId="3" borderId="23" xfId="0" applyNumberFormat="1" applyFont="1" applyFill="1" applyBorder="1" applyAlignment="1">
      <alignment horizontal="right" vertical="center"/>
    </xf>
    <xf numFmtId="0" fontId="17" fillId="3" borderId="3" xfId="0" applyFont="1" applyFill="1" applyBorder="1" applyAlignment="1">
      <alignment horizontal="justify" vertical="center" wrapText="1"/>
    </xf>
    <xf numFmtId="1" fontId="20" fillId="3" borderId="29" xfId="0" applyNumberFormat="1" applyFont="1" applyFill="1" applyBorder="1" applyAlignment="1">
      <alignment horizontal="right" vertical="center"/>
    </xf>
    <xf numFmtId="0" fontId="20" fillId="3" borderId="3" xfId="0" applyFont="1" applyFill="1" applyBorder="1" applyAlignment="1">
      <alignment horizontal="left" vertical="center"/>
    </xf>
    <xf numFmtId="10" fontId="18" fillId="3" borderId="3" xfId="1" applyNumberFormat="1" applyFont="1" applyFill="1" applyBorder="1" applyAlignment="1">
      <alignment horizontal="right" vertical="center"/>
    </xf>
    <xf numFmtId="10" fontId="20" fillId="3" borderId="29" xfId="1" applyNumberFormat="1" applyFont="1" applyFill="1" applyBorder="1" applyAlignment="1">
      <alignment horizontal="right" vertical="center"/>
    </xf>
    <xf numFmtId="0" fontId="20" fillId="3" borderId="25" xfId="0" applyFont="1" applyFill="1" applyBorder="1" applyAlignment="1">
      <alignment horizontal="left" vertical="center"/>
    </xf>
    <xf numFmtId="9" fontId="16" fillId="3" borderId="25" xfId="0" applyNumberFormat="1" applyFont="1" applyFill="1" applyBorder="1" applyAlignment="1">
      <alignment horizontal="right" vertical="center"/>
    </xf>
    <xf numFmtId="9" fontId="20" fillId="3" borderId="26" xfId="0" applyNumberFormat="1" applyFont="1" applyFill="1" applyBorder="1" applyAlignment="1">
      <alignment horizontal="right" vertical="center"/>
    </xf>
    <xf numFmtId="0" fontId="21" fillId="3" borderId="14" xfId="0" applyFont="1" applyFill="1" applyBorder="1" applyAlignment="1">
      <alignment horizontal="left" vertical="center"/>
    </xf>
    <xf numFmtId="0" fontId="21" fillId="3" borderId="0" xfId="0" applyFont="1" applyFill="1" applyAlignment="1">
      <alignment horizontal="left" vertical="center"/>
    </xf>
    <xf numFmtId="0" fontId="1" fillId="0" borderId="0" xfId="0" applyFont="1" applyAlignment="1"/>
    <xf numFmtId="0" fontId="1" fillId="3" borderId="0" xfId="0" applyFont="1" applyFill="1" applyAlignment="1"/>
    <xf numFmtId="0" fontId="21" fillId="3" borderId="19" xfId="0" applyFont="1" applyFill="1" applyBorder="1" applyAlignment="1"/>
    <xf numFmtId="0" fontId="22" fillId="3" borderId="14" xfId="0" applyFont="1" applyFill="1" applyBorder="1" applyAlignment="1">
      <alignment horizontal="left" vertical="center"/>
    </xf>
    <xf numFmtId="0" fontId="23" fillId="3" borderId="14" xfId="0" applyFont="1" applyFill="1" applyBorder="1" applyAlignment="1"/>
    <xf numFmtId="0" fontId="19" fillId="3" borderId="14" xfId="0" applyFont="1" applyFill="1" applyBorder="1" applyAlignment="1">
      <alignment horizontal="left"/>
    </xf>
    <xf numFmtId="0" fontId="22" fillId="3" borderId="0" xfId="0" applyFont="1" applyFill="1" applyAlignment="1">
      <alignment horizontal="left" vertical="center"/>
    </xf>
    <xf numFmtId="0" fontId="23" fillId="0" borderId="0" xfId="0" applyFont="1" applyAlignment="1"/>
    <xf numFmtId="0" fontId="19" fillId="0" borderId="0" xfId="0" applyFont="1" applyAlignment="1"/>
    <xf numFmtId="0" fontId="23" fillId="3" borderId="0" xfId="0" applyFont="1" applyFill="1" applyAlignment="1"/>
    <xf numFmtId="0" fontId="19" fillId="3" borderId="0" xfId="0" applyFont="1" applyFill="1" applyAlignment="1"/>
    <xf numFmtId="0" fontId="22" fillId="3" borderId="19" xfId="0" applyFont="1" applyFill="1" applyBorder="1" applyAlignment="1"/>
    <xf numFmtId="0" fontId="24" fillId="3" borderId="14" xfId="0" applyFont="1" applyFill="1" applyBorder="1" applyAlignment="1"/>
    <xf numFmtId="0" fontId="1" fillId="3" borderId="14" xfId="0" applyFont="1" applyFill="1" applyBorder="1" applyAlignment="1"/>
    <xf numFmtId="0" fontId="24" fillId="0" borderId="0" xfId="0" applyFont="1" applyAlignment="1"/>
    <xf numFmtId="0" fontId="24" fillId="3" borderId="0" xfId="0" applyFont="1" applyFill="1" applyAlignment="1"/>
    <xf numFmtId="0" fontId="18" fillId="0" borderId="3" xfId="0" applyFont="1" applyBorder="1" applyAlignment="1">
      <alignment horizontal="justify" vertical="center" wrapText="1"/>
    </xf>
    <xf numFmtId="0" fontId="18" fillId="0" borderId="3" xfId="0" applyFont="1" applyBorder="1" applyAlignment="1">
      <alignment horizontal="center" vertical="center" wrapText="1"/>
    </xf>
    <xf numFmtId="0" fontId="17" fillId="0" borderId="3" xfId="0" applyFont="1" applyBorder="1" applyAlignment="1">
      <alignment horizontal="justify" vertical="center" wrapText="1"/>
    </xf>
    <xf numFmtId="0" fontId="17" fillId="0" borderId="3" xfId="0" applyFont="1" applyBorder="1" applyAlignment="1">
      <alignment horizontal="center" vertical="center" wrapText="1"/>
    </xf>
    <xf numFmtId="9" fontId="18" fillId="0" borderId="3" xfId="0" applyNumberFormat="1" applyFont="1" applyBorder="1" applyAlignment="1">
      <alignment horizontal="center" vertical="center" wrapText="1"/>
    </xf>
    <xf numFmtId="49" fontId="17" fillId="0" borderId="3" xfId="0" applyNumberFormat="1" applyFont="1" applyBorder="1" applyAlignment="1">
      <alignment horizontal="justify" vertical="center" wrapText="1" shrinkToFit="1"/>
    </xf>
    <xf numFmtId="0" fontId="17" fillId="0" borderId="3" xfId="0" applyFont="1" applyBorder="1" applyAlignment="1">
      <alignment horizontal="justify" vertical="center" wrapText="1" shrinkToFit="1"/>
    </xf>
    <xf numFmtId="0" fontId="19" fillId="0" borderId="3" xfId="0" applyFont="1" applyBorder="1" applyAlignment="1">
      <alignment horizontal="justify" vertical="center" wrapText="1"/>
    </xf>
    <xf numFmtId="0" fontId="25" fillId="0" borderId="4" xfId="0" applyFont="1" applyBorder="1" applyAlignment="1">
      <alignment vertical="center" wrapText="1"/>
    </xf>
    <xf numFmtId="0" fontId="26" fillId="0" borderId="3" xfId="0" applyFont="1" applyBorder="1" applyAlignment="1">
      <alignment vertical="center" wrapText="1"/>
    </xf>
    <xf numFmtId="0" fontId="9" fillId="3" borderId="14" xfId="0" applyFont="1" applyFill="1" applyBorder="1" applyAlignment="1">
      <alignment horizontal="left" vertical="center"/>
    </xf>
    <xf numFmtId="0" fontId="8" fillId="0" borderId="14" xfId="0" applyFont="1" applyBorder="1" applyAlignment="1"/>
    <xf numFmtId="0" fontId="8" fillId="0" borderId="15" xfId="0" applyFont="1" applyBorder="1" applyAlignment="1"/>
    <xf numFmtId="0" fontId="8" fillId="0" borderId="17" xfId="0" applyFont="1" applyBorder="1" applyAlignment="1"/>
    <xf numFmtId="0" fontId="8" fillId="0" borderId="19" xfId="0" applyFont="1" applyBorder="1" applyAlignment="1"/>
    <xf numFmtId="0" fontId="8" fillId="0" borderId="20" xfId="0" applyFont="1" applyBorder="1" applyAlignment="1"/>
    <xf numFmtId="0" fontId="8" fillId="4" borderId="17" xfId="0" applyFont="1" applyFill="1" applyBorder="1" applyAlignment="1"/>
    <xf numFmtId="0" fontId="20" fillId="0" borderId="3" xfId="0" applyFont="1" applyBorder="1" applyAlignment="1">
      <alignment horizontal="justify" vertical="center" wrapText="1"/>
    </xf>
    <xf numFmtId="0" fontId="6" fillId="3" borderId="0" xfId="0" applyFont="1" applyFill="1">
      <alignment vertical="center"/>
    </xf>
    <xf numFmtId="0" fontId="17" fillId="5" borderId="3" xfId="0" applyFont="1" applyFill="1" applyBorder="1" applyAlignment="1">
      <alignment horizontal="right" vertical="center"/>
    </xf>
    <xf numFmtId="1" fontId="17" fillId="3" borderId="22" xfId="0" applyNumberFormat="1" applyFont="1" applyFill="1" applyBorder="1" applyAlignment="1">
      <alignment horizontal="right" vertical="center"/>
    </xf>
    <xf numFmtId="1" fontId="17" fillId="3" borderId="3" xfId="0" applyNumberFormat="1" applyFont="1" applyFill="1" applyBorder="1" applyAlignment="1">
      <alignment horizontal="right" vertical="center"/>
    </xf>
    <xf numFmtId="0" fontId="17" fillId="5" borderId="30" xfId="0" applyFont="1" applyFill="1" applyBorder="1" applyAlignment="1">
      <alignment horizontal="right" vertical="center"/>
    </xf>
    <xf numFmtId="9" fontId="5" fillId="3" borderId="0" xfId="0" applyNumberFormat="1" applyFont="1" applyFill="1">
      <alignment vertical="center"/>
    </xf>
    <xf numFmtId="9" fontId="8" fillId="4" borderId="0" xfId="0" applyNumberFormat="1" applyFont="1" applyFill="1" applyAlignment="1"/>
    <xf numFmtId="0" fontId="4" fillId="2" borderId="4" xfId="0" applyFont="1" applyFill="1" applyBorder="1">
      <alignment vertical="center"/>
    </xf>
    <xf numFmtId="0" fontId="4" fillId="2" borderId="12" xfId="0" applyFont="1" applyFill="1" applyBorder="1">
      <alignment vertical="center"/>
    </xf>
    <xf numFmtId="0" fontId="4" fillId="2" borderId="5" xfId="0" applyFont="1" applyFill="1" applyBorder="1">
      <alignment vertical="center"/>
    </xf>
    <xf numFmtId="0" fontId="7" fillId="0" borderId="8" xfId="0" applyFont="1" applyBorder="1" applyAlignment="1"/>
    <xf numFmtId="0" fontId="7" fillId="0" borderId="7" xfId="0" applyFont="1" applyBorder="1" applyAlignment="1"/>
    <xf numFmtId="0" fontId="7" fillId="0" borderId="9" xfId="0" applyFont="1" applyBorder="1" applyAlignment="1"/>
    <xf numFmtId="0" fontId="7" fillId="0" borderId="6" xfId="0" applyFont="1" applyBorder="1" applyAlignment="1"/>
    <xf numFmtId="0" fontId="7" fillId="0" borderId="0" xfId="0" applyFont="1" applyAlignment="1"/>
    <xf numFmtId="0" fontId="7" fillId="0" borderId="2" xfId="0" applyFont="1" applyBorder="1" applyAlignment="1"/>
    <xf numFmtId="0" fontId="7" fillId="0" borderId="10" xfId="0" applyFont="1" applyBorder="1" applyAlignment="1"/>
    <xf numFmtId="0" fontId="7" fillId="0" borderId="1" xfId="0" applyFont="1" applyBorder="1" applyAlignment="1"/>
    <xf numFmtId="0" fontId="7" fillId="0" borderId="11" xfId="0" applyFont="1" applyBorder="1" applyAlignment="1"/>
    <xf numFmtId="2" fontId="4" fillId="0" borderId="7" xfId="0" applyNumberFormat="1" applyFont="1" applyBorder="1" applyAlignment="1">
      <alignment vertical="center" wrapText="1"/>
    </xf>
    <xf numFmtId="2" fontId="4" fillId="0" borderId="0" xfId="0" applyNumberFormat="1" applyFont="1" applyAlignment="1">
      <alignment vertical="center" wrapText="1"/>
    </xf>
    <xf numFmtId="2" fontId="4" fillId="0" borderId="1" xfId="0" applyNumberFormat="1" applyFont="1" applyBorder="1" applyAlignment="1">
      <alignment vertical="center" wrapText="1"/>
    </xf>
    <xf numFmtId="2" fontId="4" fillId="0" borderId="9" xfId="0" applyNumberFormat="1" applyFont="1" applyBorder="1" applyAlignment="1">
      <alignment vertical="center" wrapText="1"/>
    </xf>
    <xf numFmtId="2" fontId="4" fillId="0" borderId="2" xfId="0" applyNumberFormat="1" applyFont="1" applyBorder="1" applyAlignment="1">
      <alignment vertical="center" wrapText="1"/>
    </xf>
    <xf numFmtId="2" fontId="4" fillId="0" borderId="11" xfId="0" applyNumberFormat="1" applyFont="1" applyBorder="1" applyAlignment="1">
      <alignment vertical="center" wrapText="1"/>
    </xf>
    <xf numFmtId="0" fontId="5" fillId="0" borderId="4"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1" fillId="3" borderId="14" xfId="0" applyFont="1" applyFill="1" applyBorder="1" applyAlignment="1">
      <alignment horizontal="center" vertical="center"/>
    </xf>
    <xf numFmtId="0" fontId="21" fillId="3" borderId="0" xfId="0" applyFont="1" applyFill="1" applyAlignment="1">
      <alignment horizontal="center" vertical="center"/>
    </xf>
    <xf numFmtId="0" fontId="21" fillId="3" borderId="19" xfId="0" applyFont="1" applyFill="1" applyBorder="1" applyAlignment="1">
      <alignment horizontal="center" vertical="center"/>
    </xf>
    <xf numFmtId="0" fontId="5" fillId="0" borderId="12" xfId="0" applyFont="1" applyBorder="1" applyAlignment="1">
      <alignment horizontal="center"/>
    </xf>
    <xf numFmtId="0" fontId="5" fillId="0" borderId="12" xfId="0" applyFont="1" applyBorder="1" applyAlignment="1">
      <alignment horizontal="center" vertical="center"/>
    </xf>
    <xf numFmtId="0" fontId="22" fillId="3" borderId="14" xfId="0" applyFont="1" applyFill="1" applyBorder="1" applyAlignment="1">
      <alignment horizontal="center" vertical="center"/>
    </xf>
    <xf numFmtId="0" fontId="22" fillId="3" borderId="0" xfId="0" applyFont="1" applyFill="1" applyAlignment="1">
      <alignment horizontal="center" vertical="center"/>
    </xf>
    <xf numFmtId="0" fontId="22"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24" xfId="0" applyFont="1" applyFill="1" applyBorder="1" applyAlignment="1">
      <alignment horizontal="center" vertical="center"/>
    </xf>
    <xf numFmtId="0" fontId="17" fillId="3" borderId="2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8" fillId="0" borderId="2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5" xfId="0" applyFont="1" applyBorder="1" applyAlignment="1">
      <alignment horizontal="center" vertical="center" wrapText="1"/>
    </xf>
    <xf numFmtId="49" fontId="17" fillId="3" borderId="22" xfId="0" applyNumberFormat="1" applyFont="1" applyFill="1" applyBorder="1" applyAlignment="1">
      <alignment horizontal="center" vertical="center" wrapText="1"/>
    </xf>
    <xf numFmtId="0" fontId="13" fillId="4" borderId="4"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5"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5" xfId="0" applyFont="1" applyFill="1" applyBorder="1" applyAlignment="1">
      <alignment horizontal="center" vertical="center"/>
    </xf>
    <xf numFmtId="2" fontId="4" fillId="2" borderId="8" xfId="0" applyNumberFormat="1" applyFont="1" applyFill="1" applyBorder="1" applyAlignment="1">
      <alignment horizontal="center" vertical="top" wrapText="1"/>
    </xf>
    <xf numFmtId="2" fontId="4" fillId="2" borderId="7" xfId="0" applyNumberFormat="1" applyFont="1" applyFill="1" applyBorder="1" applyAlignment="1">
      <alignment horizontal="center" vertical="top" wrapText="1"/>
    </xf>
    <xf numFmtId="2" fontId="4" fillId="2" borderId="6" xfId="0" applyNumberFormat="1" applyFont="1" applyFill="1" applyBorder="1" applyAlignment="1">
      <alignment horizontal="center" vertical="top" wrapText="1"/>
    </xf>
    <xf numFmtId="2" fontId="4" fillId="2" borderId="0" xfId="0" applyNumberFormat="1" applyFont="1" applyFill="1" applyAlignment="1">
      <alignment horizontal="center" vertical="top"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2" fontId="4" fillId="2" borderId="8"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2" fontId="4" fillId="2" borderId="0" xfId="0" applyNumberFormat="1" applyFont="1" applyFill="1" applyAlignment="1">
      <alignment horizontal="center" vertical="center" wrapText="1"/>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2" fontId="4" fillId="2" borderId="9" xfId="0" applyNumberFormat="1" applyFont="1" applyFill="1" applyBorder="1" applyAlignment="1">
      <alignment horizontal="center" vertical="center" wrapText="1"/>
    </xf>
    <xf numFmtId="2" fontId="4" fillId="2" borderId="10" xfId="0" applyNumberFormat="1" applyFont="1" applyFill="1" applyBorder="1" applyAlignment="1">
      <alignment horizontal="center" vertical="center" wrapText="1"/>
    </xf>
    <xf numFmtId="2" fontId="4" fillId="2" borderId="11"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3" borderId="8"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3" borderId="9"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3" borderId="0" xfId="0" applyFont="1" applyFill="1" applyAlignment="1">
      <alignment horizontal="center" vertical="top" wrapText="1"/>
    </xf>
    <xf numFmtId="0" fontId="5" fillId="3" borderId="2" xfId="0" applyFont="1" applyFill="1" applyBorder="1" applyAlignment="1">
      <alignment horizontal="center" vertical="top" wrapText="1"/>
    </xf>
    <xf numFmtId="0" fontId="5" fillId="3" borderId="10"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11" xfId="0" applyFont="1" applyFill="1" applyBorder="1" applyAlignment="1">
      <alignment horizontal="center" vertical="top" wrapText="1"/>
    </xf>
    <xf numFmtId="0" fontId="0" fillId="3" borderId="8" xfId="0" applyFill="1" applyBorder="1" applyAlignment="1">
      <alignment horizontal="center" vertical="center" wrapText="1"/>
    </xf>
    <xf numFmtId="0" fontId="0" fillId="3" borderId="7" xfId="0" applyFill="1" applyBorder="1" applyAlignment="1">
      <alignment horizontal="center" vertical="center" wrapText="1"/>
    </xf>
    <xf numFmtId="0" fontId="0" fillId="3" borderId="9" xfId="0" applyFill="1" applyBorder="1" applyAlignment="1">
      <alignment horizontal="center" vertical="center" wrapText="1"/>
    </xf>
    <xf numFmtId="0" fontId="0" fillId="3" borderId="6" xfId="0" applyFill="1" applyBorder="1" applyAlignment="1">
      <alignment horizontal="center" vertical="center" wrapText="1"/>
    </xf>
    <xf numFmtId="0" fontId="0" fillId="3" borderId="0" xfId="0" applyFill="1" applyAlignment="1">
      <alignment horizontal="center" vertical="center" wrapText="1"/>
    </xf>
    <xf numFmtId="0" fontId="0" fillId="3" borderId="2"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1" xfId="0"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1" fillId="3" borderId="14" xfId="0" applyFont="1" applyFill="1" applyBorder="1" applyAlignment="1">
      <alignment horizontal="center" vertical="center"/>
    </xf>
    <xf numFmtId="0" fontId="11" fillId="3" borderId="0" xfId="0" applyFont="1" applyFill="1" applyAlignment="1">
      <alignment horizontal="center" vertical="center"/>
    </xf>
    <xf numFmtId="0" fontId="11" fillId="3" borderId="19" xfId="0" applyFont="1" applyFill="1" applyBorder="1" applyAlignment="1">
      <alignment horizontal="center" vertical="center"/>
    </xf>
    <xf numFmtId="0" fontId="7" fillId="0" borderId="8" xfId="0" applyFont="1" applyBorder="1" applyAlignment="1">
      <alignment horizontal="center"/>
    </xf>
    <xf numFmtId="0" fontId="7" fillId="0" borderId="7" xfId="0" applyFont="1" applyBorder="1" applyAlignment="1">
      <alignment horizontal="center"/>
    </xf>
    <xf numFmtId="0" fontId="7" fillId="0" borderId="9" xfId="0" applyFont="1" applyBorder="1" applyAlignment="1">
      <alignment horizontal="center"/>
    </xf>
    <xf numFmtId="0" fontId="7" fillId="0" borderId="6" xfId="0" applyFont="1" applyBorder="1" applyAlignment="1">
      <alignment horizontal="center"/>
    </xf>
    <xf numFmtId="0" fontId="7" fillId="0" borderId="0" xfId="0" applyFont="1" applyAlignment="1">
      <alignment horizontal="center"/>
    </xf>
    <xf numFmtId="0" fontId="7" fillId="0" borderId="2" xfId="0" applyFont="1" applyBorder="1" applyAlignment="1">
      <alignment horizontal="center"/>
    </xf>
    <xf numFmtId="0" fontId="7" fillId="0" borderId="10" xfId="0" applyFont="1" applyBorder="1" applyAlignment="1">
      <alignment horizontal="center"/>
    </xf>
    <xf numFmtId="0" fontId="7" fillId="0" borderId="1" xfId="0" applyFont="1" applyBorder="1" applyAlignment="1">
      <alignment horizontal="center"/>
    </xf>
    <xf numFmtId="0" fontId="7" fillId="0" borderId="11" xfId="0" applyFont="1" applyBorder="1" applyAlignment="1">
      <alignment horizontal="center"/>
    </xf>
    <xf numFmtId="0" fontId="5" fillId="0" borderId="8"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0" xfId="0" applyFont="1" applyAlignment="1">
      <alignment horizontal="justify" vertical="center" wrapText="1"/>
    </xf>
    <xf numFmtId="0" fontId="5" fillId="0" borderId="2"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1" xfId="0" applyFont="1" applyBorder="1" applyAlignment="1">
      <alignment horizontal="justify"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5" fillId="0" borderId="10" xfId="0" applyFont="1" applyBorder="1" applyAlignment="1">
      <alignment horizontal="left" vertical="center" wrapText="1"/>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0" fontId="5" fillId="0" borderId="8" xfId="0" applyFont="1" applyBorder="1" applyAlignment="1">
      <alignment horizontal="center" vertical="top" wrapText="1"/>
    </xf>
    <xf numFmtId="0" fontId="5" fillId="0" borderId="7" xfId="0" applyFont="1" applyBorder="1" applyAlignment="1">
      <alignment horizontal="center" vertical="top" wrapText="1"/>
    </xf>
    <xf numFmtId="0" fontId="5" fillId="0" borderId="9" xfId="0" applyFont="1" applyBorder="1" applyAlignment="1">
      <alignment horizontal="center" vertical="top" wrapText="1"/>
    </xf>
    <xf numFmtId="0" fontId="5" fillId="0" borderId="6" xfId="0" applyFont="1" applyBorder="1" applyAlignment="1">
      <alignment horizontal="center" vertical="top" wrapText="1"/>
    </xf>
    <xf numFmtId="0" fontId="5" fillId="0" borderId="0" xfId="0" applyFont="1" applyAlignment="1">
      <alignment horizontal="center" vertical="top" wrapText="1"/>
    </xf>
    <xf numFmtId="0" fontId="5" fillId="0" borderId="2" xfId="0" applyFont="1" applyBorder="1" applyAlignment="1">
      <alignment horizontal="center" vertical="top" wrapText="1"/>
    </xf>
    <xf numFmtId="0" fontId="5" fillId="0" borderId="10" xfId="0" applyFont="1" applyBorder="1" applyAlignment="1">
      <alignment horizontal="center" vertical="top" wrapText="1"/>
    </xf>
    <xf numFmtId="0" fontId="5" fillId="0" borderId="1" xfId="0" applyFont="1" applyBorder="1" applyAlignment="1">
      <alignment horizontal="center" vertical="top" wrapText="1"/>
    </xf>
    <xf numFmtId="0" fontId="5" fillId="0" borderId="11" xfId="0" applyFont="1" applyBorder="1" applyAlignment="1">
      <alignment horizontal="center" vertical="top"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xf>
    <xf numFmtId="49" fontId="4" fillId="2" borderId="7"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3">
    <cellStyle name="Normal" xfId="0" builtinId="0"/>
    <cellStyle name="Normal 3" xfId="2" xr:uid="{00000000-0005-0000-0000-000001000000}"/>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FF"/>
      <color rgb="FFFF66CC"/>
      <color rgb="FF99CCFF"/>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766340582061782E-3"/>
          <c:y val="0.12243269886359762"/>
          <c:w val="0.94355231143552309"/>
          <c:h val="0.81178543940817027"/>
        </c:manualLayout>
      </c:layout>
      <c:lineChart>
        <c:grouping val="standard"/>
        <c:varyColors val="0"/>
        <c:ser>
          <c:idx val="0"/>
          <c:order val="0"/>
          <c:tx>
            <c:strRef>
              <c:f>'REPORTE DE DATOS '!$E$11</c:f>
              <c:strCache>
                <c:ptCount val="1"/>
                <c:pt idx="0">
                  <c:v>Indice</c:v>
                </c:pt>
              </c:strCache>
            </c:strRef>
          </c:tx>
          <c:dLbls>
            <c:dLbl>
              <c:idx val="0"/>
              <c:layout>
                <c:manualLayout>
                  <c:x val="-2.7410670582476749E-2"/>
                  <c:y val="-9.12698412698413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74-401D-8DB1-34A6650929CF}"/>
                </c:ext>
              </c:extLst>
            </c:dLbl>
            <c:dLbl>
              <c:idx val="1"/>
              <c:layout>
                <c:manualLayout>
                  <c:x val="-1.9579050416054823E-3"/>
                  <c:y val="-6.34920634920635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74-401D-8DB1-34A6650929CF}"/>
                </c:ext>
              </c:extLst>
            </c:dLbl>
            <c:dLbl>
              <c:idx val="2"/>
              <c:layout>
                <c:manualLayout>
                  <c:x val="1.9579050416054823E-3"/>
                  <c:y val="-5.95238095238095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74-401D-8DB1-34A6650929CF}"/>
                </c:ext>
              </c:extLst>
            </c:dLbl>
            <c:spPr>
              <a:noFill/>
              <a:ln>
                <a:noFill/>
              </a:ln>
              <a:effectLst/>
            </c:spPr>
            <c:txPr>
              <a:bodyPr/>
              <a:lstStyle/>
              <a:p>
                <a:pPr>
                  <a:defRPr lang="es-E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formatCode>0.00%</c:formatCode>
                <c:ptCount val="12"/>
                <c:pt idx="0">
                  <c:v>1</c:v>
                </c:pt>
                <c:pt idx="1">
                  <c:v>1.0142857142857142</c:v>
                </c:pt>
                <c:pt idx="2">
                  <c:v>0.98571428571428577</c:v>
                </c:pt>
                <c:pt idx="3">
                  <c:v>0.95714285714285718</c:v>
                </c:pt>
                <c:pt idx="4">
                  <c:v>0.9</c:v>
                </c:pt>
                <c:pt idx="5">
                  <c:v>0.79024390243902443</c:v>
                </c:pt>
                <c:pt idx="6">
                  <c:v>0.86829268292682926</c:v>
                </c:pt>
                <c:pt idx="7">
                  <c:v>9.2533333333333339</c:v>
                </c:pt>
                <c:pt idx="8">
                  <c:v>0.96</c:v>
                </c:pt>
                <c:pt idx="9">
                  <c:v>0.9555555555555556</c:v>
                </c:pt>
                <c:pt idx="10">
                  <c:v>0.91044776119402981</c:v>
                </c:pt>
                <c:pt idx="11">
                  <c:v>1.0018656716417911</c:v>
                </c:pt>
              </c:numCache>
            </c:numRef>
          </c:val>
          <c:smooth val="0"/>
          <c:extLst>
            <c:ext xmlns:c16="http://schemas.microsoft.com/office/drawing/2014/chart" uri="{C3380CC4-5D6E-409C-BE32-E72D297353CC}">
              <c16:uniqueId val="{00000003-FC74-401D-8DB1-34A6650929CF}"/>
            </c:ext>
          </c:extLst>
        </c:ser>
        <c:ser>
          <c:idx val="1"/>
          <c:order val="1"/>
          <c:tx>
            <c:strRef>
              <c:f>'REPORTE DE DATOS '!$E$12</c:f>
              <c:strCache>
                <c:ptCount val="1"/>
                <c:pt idx="0">
                  <c:v>Meta</c:v>
                </c:pt>
              </c:strCache>
            </c:strRef>
          </c:tx>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74-401D-8DB1-34A6650929C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'!$F$12:$Q$12</c:f>
              <c:numCache>
                <c:formatCode>0%</c:formatCode>
                <c:ptCount val="12"/>
                <c:pt idx="0">
                  <c:v>0.85</c:v>
                </c:pt>
                <c:pt idx="1">
                  <c:v>0.85</c:v>
                </c:pt>
                <c:pt idx="2">
                  <c:v>0.85</c:v>
                </c:pt>
                <c:pt idx="3">
                  <c:v>0.85</c:v>
                </c:pt>
                <c:pt idx="4">
                  <c:v>0.85</c:v>
                </c:pt>
                <c:pt idx="5">
                  <c:v>0.85</c:v>
                </c:pt>
                <c:pt idx="6">
                  <c:v>0.85</c:v>
                </c:pt>
                <c:pt idx="7">
                  <c:v>0.85</c:v>
                </c:pt>
                <c:pt idx="8">
                  <c:v>0.85</c:v>
                </c:pt>
                <c:pt idx="9">
                  <c:v>0.85</c:v>
                </c:pt>
                <c:pt idx="10">
                  <c:v>0.85</c:v>
                </c:pt>
                <c:pt idx="11">
                  <c:v>0.85</c:v>
                </c:pt>
              </c:numCache>
            </c:numRef>
          </c:val>
          <c:smooth val="0"/>
          <c:extLst>
            <c:ext xmlns:c16="http://schemas.microsoft.com/office/drawing/2014/chart" uri="{C3380CC4-5D6E-409C-BE32-E72D297353CC}">
              <c16:uniqueId val="{00000005-FC74-401D-8DB1-34A6650929CF}"/>
            </c:ext>
          </c:extLst>
        </c:ser>
        <c:dLbls>
          <c:showLegendKey val="0"/>
          <c:showVal val="1"/>
          <c:showCatName val="0"/>
          <c:showSerName val="0"/>
          <c:showPercent val="0"/>
          <c:showBubbleSize val="0"/>
        </c:dLbls>
        <c:marker val="1"/>
        <c:smooth val="0"/>
        <c:axId val="84483456"/>
        <c:axId val="84484016"/>
      </c:lineChart>
      <c:catAx>
        <c:axId val="84483456"/>
        <c:scaling>
          <c:orientation val="minMax"/>
        </c:scaling>
        <c:delete val="0"/>
        <c:axPos val="b"/>
        <c:numFmt formatCode="General" sourceLinked="0"/>
        <c:majorTickMark val="none"/>
        <c:minorTickMark val="none"/>
        <c:tickLblPos val="nextTo"/>
        <c:txPr>
          <a:bodyPr/>
          <a:lstStyle/>
          <a:p>
            <a:pPr>
              <a:defRPr lang="es-ES"/>
            </a:pPr>
            <a:endParaRPr lang="en-US"/>
          </a:p>
        </c:txPr>
        <c:crossAx val="84484016"/>
        <c:crosses val="autoZero"/>
        <c:auto val="1"/>
        <c:lblAlgn val="ctr"/>
        <c:lblOffset val="100"/>
        <c:noMultiLvlLbl val="0"/>
      </c:catAx>
      <c:valAx>
        <c:axId val="84484016"/>
        <c:scaling>
          <c:orientation val="minMax"/>
        </c:scaling>
        <c:delete val="1"/>
        <c:axPos val="l"/>
        <c:numFmt formatCode="0.00%" sourceLinked="1"/>
        <c:majorTickMark val="out"/>
        <c:minorTickMark val="none"/>
        <c:tickLblPos val="nextTo"/>
        <c:crossAx val="84483456"/>
        <c:crosses val="autoZero"/>
        <c:crossBetween val="between"/>
      </c:valAx>
    </c:plotArea>
    <c:legend>
      <c:legendPos val="t"/>
      <c:overlay val="0"/>
      <c:txPr>
        <a:bodyPr/>
        <a:lstStyle/>
        <a:p>
          <a:pPr>
            <a:defRPr lang="es-ES"/>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446727414672415E-2"/>
          <c:y val="6.403801009420218E-2"/>
          <c:w val="0.95752149960965083"/>
          <c:h val="0.88359858277571968"/>
        </c:manualLayout>
      </c:layout>
      <c:lineChart>
        <c:grouping val="standard"/>
        <c:varyColors val="0"/>
        <c:ser>
          <c:idx val="0"/>
          <c:order val="0"/>
          <c:tx>
            <c:strRef>
              <c:f>'REPORTE DE DATOS '!$E$15</c:f>
              <c:strCache>
                <c:ptCount val="1"/>
                <c:pt idx="0">
                  <c:v>Indice</c:v>
                </c:pt>
              </c:strCache>
            </c:strRef>
          </c:tx>
          <c:dLbls>
            <c:spPr>
              <a:noFill/>
              <a:ln>
                <a:noFill/>
              </a:ln>
              <a:effectLst/>
            </c:spPr>
            <c:txPr>
              <a:bodyPr/>
              <a:lstStyle/>
              <a:p>
                <a:pPr>
                  <a:defRPr lang="es-ES"/>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'!$F$15:$Q$15</c:f>
              <c:numCache>
                <c:formatCode>0.00%</c:formatCode>
                <c:ptCount val="12"/>
                <c:pt idx="0">
                  <c:v>1</c:v>
                </c:pt>
                <c:pt idx="1">
                  <c:v>1</c:v>
                </c:pt>
                <c:pt idx="2">
                  <c:v>1</c:v>
                </c:pt>
                <c:pt idx="3">
                  <c:v>1</c:v>
                </c:pt>
                <c:pt idx="4">
                  <c:v>1</c:v>
                </c:pt>
                <c:pt idx="5">
                  <c:v>1</c:v>
                </c:pt>
                <c:pt idx="6">
                  <c:v>0.95</c:v>
                </c:pt>
                <c:pt idx="7">
                  <c:v>1</c:v>
                </c:pt>
                <c:pt idx="8">
                  <c:v>1.04</c:v>
                </c:pt>
                <c:pt idx="9">
                  <c:v>0.84</c:v>
                </c:pt>
                <c:pt idx="10">
                  <c:v>0.72</c:v>
                </c:pt>
                <c:pt idx="11">
                  <c:v>1.1851851851851851</c:v>
                </c:pt>
              </c:numCache>
            </c:numRef>
          </c:val>
          <c:smooth val="0"/>
          <c:extLst>
            <c:ext xmlns:c16="http://schemas.microsoft.com/office/drawing/2014/chart" uri="{C3380CC4-5D6E-409C-BE32-E72D297353CC}">
              <c16:uniqueId val="{00000000-2437-4A41-B9D3-4621F7BCA463}"/>
            </c:ext>
          </c:extLst>
        </c:ser>
        <c:ser>
          <c:idx val="1"/>
          <c:order val="1"/>
          <c:tx>
            <c:strRef>
              <c:f>'REPORTE DE DATOS '!$E$16</c:f>
              <c:strCache>
                <c:ptCount val="1"/>
                <c:pt idx="0">
                  <c:v>Meta</c:v>
                </c:pt>
              </c:strCache>
            </c:strRef>
          </c:tx>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37-4A41-B9D3-4621F7BCA46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'!$F$16:$Q$16</c:f>
              <c:numCache>
                <c:formatCode>0%</c:formatCode>
                <c:ptCount val="12"/>
                <c:pt idx="0">
                  <c:v>0.85</c:v>
                </c:pt>
                <c:pt idx="1">
                  <c:v>0.85</c:v>
                </c:pt>
                <c:pt idx="2">
                  <c:v>0.85</c:v>
                </c:pt>
                <c:pt idx="3">
                  <c:v>0.85</c:v>
                </c:pt>
                <c:pt idx="4">
                  <c:v>0.85</c:v>
                </c:pt>
                <c:pt idx="5">
                  <c:v>0.85</c:v>
                </c:pt>
                <c:pt idx="6">
                  <c:v>0.85</c:v>
                </c:pt>
                <c:pt idx="7">
                  <c:v>0.85</c:v>
                </c:pt>
                <c:pt idx="8">
                  <c:v>0.85</c:v>
                </c:pt>
                <c:pt idx="9">
                  <c:v>0.85</c:v>
                </c:pt>
                <c:pt idx="10">
                  <c:v>0.85</c:v>
                </c:pt>
                <c:pt idx="11">
                  <c:v>0.85</c:v>
                </c:pt>
              </c:numCache>
            </c:numRef>
          </c:val>
          <c:smooth val="0"/>
          <c:extLst>
            <c:ext xmlns:c16="http://schemas.microsoft.com/office/drawing/2014/chart" uri="{C3380CC4-5D6E-409C-BE32-E72D297353CC}">
              <c16:uniqueId val="{00000002-2437-4A41-B9D3-4621F7BCA463}"/>
            </c:ext>
          </c:extLst>
        </c:ser>
        <c:dLbls>
          <c:showLegendKey val="0"/>
          <c:showVal val="1"/>
          <c:showCatName val="0"/>
          <c:showSerName val="0"/>
          <c:showPercent val="0"/>
          <c:showBubbleSize val="0"/>
        </c:dLbls>
        <c:marker val="1"/>
        <c:smooth val="0"/>
        <c:axId val="239535264"/>
        <c:axId val="239535824"/>
      </c:lineChart>
      <c:catAx>
        <c:axId val="239535264"/>
        <c:scaling>
          <c:orientation val="minMax"/>
        </c:scaling>
        <c:delete val="0"/>
        <c:axPos val="b"/>
        <c:numFmt formatCode="General" sourceLinked="0"/>
        <c:majorTickMark val="none"/>
        <c:minorTickMark val="none"/>
        <c:tickLblPos val="nextTo"/>
        <c:txPr>
          <a:bodyPr/>
          <a:lstStyle/>
          <a:p>
            <a:pPr>
              <a:defRPr lang="es-ES"/>
            </a:pPr>
            <a:endParaRPr lang="en-US"/>
          </a:p>
        </c:txPr>
        <c:crossAx val="239535824"/>
        <c:crosses val="autoZero"/>
        <c:auto val="1"/>
        <c:lblAlgn val="ctr"/>
        <c:lblOffset val="100"/>
        <c:noMultiLvlLbl val="0"/>
      </c:catAx>
      <c:valAx>
        <c:axId val="239535824"/>
        <c:scaling>
          <c:orientation val="minMax"/>
        </c:scaling>
        <c:delete val="1"/>
        <c:axPos val="l"/>
        <c:numFmt formatCode="0.00%" sourceLinked="0"/>
        <c:majorTickMark val="out"/>
        <c:minorTickMark val="none"/>
        <c:tickLblPos val="nextTo"/>
        <c:crossAx val="239535264"/>
        <c:crosses val="autoZero"/>
        <c:crossBetween val="between"/>
      </c:valAx>
    </c:plotArea>
    <c:legend>
      <c:legendPos val="t"/>
      <c:overlay val="0"/>
      <c:txPr>
        <a:bodyPr/>
        <a:lstStyle/>
        <a:p>
          <a:pPr>
            <a:defRPr lang="es-ES"/>
          </a:pPr>
          <a:endParaRPr lang="en-US"/>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215513</xdr:colOff>
      <xdr:row>1</xdr:row>
      <xdr:rowOff>107856</xdr:rowOff>
    </xdr:from>
    <xdr:to>
      <xdr:col>2</xdr:col>
      <xdr:colOff>328985</xdr:colOff>
      <xdr:row>4</xdr:row>
      <xdr:rowOff>81032</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srcRect l="13578" t="18731" r="65886" b="66163"/>
        <a:stretch>
          <a:fillRect/>
        </a:stretch>
      </xdr:blipFill>
      <xdr:spPr bwMode="auto">
        <a:xfrm>
          <a:off x="649853" y="290736"/>
          <a:ext cx="1271712" cy="52181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265044</xdr:colOff>
      <xdr:row>1</xdr:row>
      <xdr:rowOff>104046</xdr:rowOff>
    </xdr:from>
    <xdr:to>
      <xdr:col>2</xdr:col>
      <xdr:colOff>40502</xdr:colOff>
      <xdr:row>4</xdr:row>
      <xdr:rowOff>58405</xdr:rowOff>
    </xdr:to>
    <xdr:pic>
      <xdr:nvPicPr>
        <xdr:cNvPr id="4" name="3 Imagen">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srcRect l="13578" t="18731" r="65886" b="66163"/>
        <a:stretch>
          <a:fillRect/>
        </a:stretch>
      </xdr:blipFill>
      <xdr:spPr bwMode="auto">
        <a:xfrm>
          <a:off x="407919" y="275496"/>
          <a:ext cx="1458982" cy="54467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150743</xdr:colOff>
      <xdr:row>1</xdr:row>
      <xdr:rowOff>18321</xdr:rowOff>
    </xdr:from>
    <xdr:to>
      <xdr:col>2</xdr:col>
      <xdr:colOff>511865</xdr:colOff>
      <xdr:row>4</xdr:row>
      <xdr:rowOff>7949</xdr:rowOff>
    </xdr:to>
    <xdr:pic>
      <xdr:nvPicPr>
        <xdr:cNvPr id="6" name="5 Imagen">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cstate="print"/>
        <a:srcRect l="13578" t="18731" r="65886" b="66163"/>
        <a:stretch>
          <a:fillRect/>
        </a:stretch>
      </xdr:blipFill>
      <xdr:spPr bwMode="auto">
        <a:xfrm>
          <a:off x="379343" y="189771"/>
          <a:ext cx="970722" cy="544676"/>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39830</xdr:colOff>
      <xdr:row>8</xdr:row>
      <xdr:rowOff>19050</xdr:rowOff>
    </xdr:from>
    <xdr:to>
      <xdr:col>12</xdr:col>
      <xdr:colOff>-1</xdr:colOff>
      <xdr:row>18</xdr:row>
      <xdr:rowOff>138546</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244187</xdr:colOff>
      <xdr:row>20</xdr:row>
      <xdr:rowOff>529069</xdr:rowOff>
    </xdr:from>
    <xdr:to>
      <xdr:col>12</xdr:col>
      <xdr:colOff>0</xdr:colOff>
      <xdr:row>32</xdr:row>
      <xdr:rowOff>152400</xdr:rowOff>
    </xdr:to>
    <xdr:graphicFrame macro="">
      <xdr:nvGraphicFramePr>
        <xdr:cNvPr id="4" name="3 Gráfico">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265044</xdr:colOff>
      <xdr:row>1</xdr:row>
      <xdr:rowOff>104046</xdr:rowOff>
    </xdr:from>
    <xdr:to>
      <xdr:col>2</xdr:col>
      <xdr:colOff>40502</xdr:colOff>
      <xdr:row>4</xdr:row>
      <xdr:rowOff>58405</xdr:rowOff>
    </xdr:to>
    <xdr:pic>
      <xdr:nvPicPr>
        <xdr:cNvPr id="2" name="3 Imagen">
          <a:extLst>
            <a:ext uri="{FF2B5EF4-FFF2-40B4-BE49-F238E27FC236}">
              <a16:creationId xmlns:a16="http://schemas.microsoft.com/office/drawing/2014/main" id="{2C8E4B6C-A62D-4541-995C-42BEA6744CE2}"/>
            </a:ext>
          </a:extLst>
        </xdr:cNvPr>
        <xdr:cNvPicPr/>
      </xdr:nvPicPr>
      <xdr:blipFill>
        <a:blip xmlns:r="http://schemas.openxmlformats.org/officeDocument/2006/relationships" r:embed="rId1" cstate="print"/>
        <a:srcRect l="13578" t="18731" r="65886" b="66163"/>
        <a:stretch>
          <a:fillRect/>
        </a:stretch>
      </xdr:blipFill>
      <xdr:spPr bwMode="auto">
        <a:xfrm>
          <a:off x="512694" y="275496"/>
          <a:ext cx="1461383" cy="554434"/>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10</xdr:col>
      <xdr:colOff>762001</xdr:colOff>
      <xdr:row>1</xdr:row>
      <xdr:rowOff>28575</xdr:rowOff>
    </xdr:from>
    <xdr:to>
      <xdr:col>13</xdr:col>
      <xdr:colOff>9417</xdr:colOff>
      <xdr:row>4</xdr:row>
      <xdr:rowOff>111358</xdr:rowOff>
    </xdr:to>
    <xdr:pic>
      <xdr:nvPicPr>
        <xdr:cNvPr id="3" name="0 Imagen">
          <a:extLst>
            <a:ext uri="{FF2B5EF4-FFF2-40B4-BE49-F238E27FC236}">
              <a16:creationId xmlns:a16="http://schemas.microsoft.com/office/drawing/2014/main" id="{D9971F2C-E90F-479D-998A-1A13AA72996D}"/>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201" r="53212" b="17326"/>
        <a:stretch/>
      </xdr:blipFill>
      <xdr:spPr bwMode="auto">
        <a:xfrm>
          <a:off x="16449676" y="200025"/>
          <a:ext cx="1704866" cy="682858"/>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15</xdr:col>
      <xdr:colOff>127774</xdr:colOff>
      <xdr:row>1</xdr:row>
      <xdr:rowOff>28575</xdr:rowOff>
    </xdr:from>
    <xdr:to>
      <xdr:col>17</xdr:col>
      <xdr:colOff>363607</xdr:colOff>
      <xdr:row>4</xdr:row>
      <xdr:rowOff>34848</xdr:rowOff>
    </xdr:to>
    <xdr:pic>
      <xdr:nvPicPr>
        <xdr:cNvPr id="4" name="0 Imagen">
          <a:extLst>
            <a:ext uri="{FF2B5EF4-FFF2-40B4-BE49-F238E27FC236}">
              <a16:creationId xmlns:a16="http://schemas.microsoft.com/office/drawing/2014/main" id="{20333BCA-FD9E-4325-8066-6315165622F6}"/>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9388"/>
        <a:stretch/>
      </xdr:blipFill>
      <xdr:spPr bwMode="auto">
        <a:xfrm>
          <a:off x="20044549" y="200025"/>
          <a:ext cx="1874133" cy="606348"/>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4"/>
  <sheetViews>
    <sheetView showGridLines="0" zoomScaleSheetLayoutView="130" workbookViewId="0">
      <selection activeCell="H9" sqref="H9"/>
    </sheetView>
  </sheetViews>
  <sheetFormatPr defaultColWidth="11.42578125" defaultRowHeight="12.75"/>
  <cols>
    <col min="1" max="1" width="6.28515625" style="1" customWidth="1"/>
    <col min="2" max="2" width="16.85546875" style="1" bestFit="1" customWidth="1"/>
    <col min="3" max="3" width="27.28515625" style="1" customWidth="1"/>
    <col min="4" max="4" width="36.5703125" style="1" customWidth="1"/>
    <col min="5" max="5" width="14.5703125" style="1" customWidth="1"/>
    <col min="6" max="6" width="10.7109375" style="1" customWidth="1"/>
    <col min="7" max="7" width="33.7109375" style="1" customWidth="1"/>
    <col min="8" max="8" width="17.28515625" style="1" customWidth="1"/>
    <col min="9" max="9" width="15.5703125" style="1" customWidth="1"/>
    <col min="10" max="11" width="17.42578125" style="1" customWidth="1"/>
    <col min="12" max="12" width="13.28515625" style="1" customWidth="1"/>
    <col min="13" max="13" width="10.42578125" style="1" customWidth="1"/>
    <col min="14" max="14" width="10.140625" style="1" customWidth="1"/>
    <col min="15" max="15" width="2.5703125" style="1" customWidth="1"/>
    <col min="16" max="16384" width="11.42578125" style="1"/>
  </cols>
  <sheetData>
    <row r="1" spans="1:15" s="7" customFormat="1" ht="13.5" thickBot="1">
      <c r="A1" s="4"/>
      <c r="B1" s="4"/>
      <c r="C1" s="5"/>
      <c r="D1" s="4"/>
      <c r="E1" s="4"/>
      <c r="F1" s="4"/>
      <c r="G1" s="4"/>
      <c r="H1" s="6"/>
      <c r="I1" s="4"/>
      <c r="J1" s="4"/>
      <c r="K1" s="4"/>
      <c r="L1" s="4"/>
      <c r="M1" s="4"/>
      <c r="N1" s="4"/>
      <c r="O1" s="4"/>
    </row>
    <row r="2" spans="1:15" s="7" customFormat="1" ht="15">
      <c r="A2" s="4"/>
      <c r="B2" s="8"/>
      <c r="C2" s="10"/>
      <c r="D2" s="62" t="s">
        <v>0</v>
      </c>
      <c r="E2" s="76"/>
      <c r="F2" s="77"/>
      <c r="G2" s="127" t="s">
        <v>1</v>
      </c>
      <c r="H2" s="12"/>
      <c r="I2" s="11"/>
      <c r="J2" s="11"/>
      <c r="K2" s="11"/>
      <c r="L2" s="11"/>
      <c r="M2" s="36"/>
      <c r="N2" s="44"/>
      <c r="O2" s="4"/>
    </row>
    <row r="3" spans="1:15" s="7" customFormat="1" ht="15">
      <c r="A3" s="4"/>
      <c r="B3" s="13"/>
      <c r="C3" s="15"/>
      <c r="D3" s="63" t="s">
        <v>2</v>
      </c>
      <c r="E3" s="78"/>
      <c r="F3" s="64"/>
      <c r="G3" s="128"/>
      <c r="H3" s="16"/>
      <c r="L3" s="17"/>
      <c r="M3" s="37"/>
      <c r="N3" s="45"/>
      <c r="O3" s="4"/>
    </row>
    <row r="4" spans="1:15" s="7" customFormat="1" ht="15">
      <c r="A4" s="4"/>
      <c r="B4" s="18"/>
      <c r="C4" s="20"/>
      <c r="D4" s="63" t="s">
        <v>3</v>
      </c>
      <c r="E4" s="79"/>
      <c r="F4" s="65"/>
      <c r="G4" s="128"/>
      <c r="H4" s="37"/>
      <c r="I4" s="17"/>
      <c r="J4" s="17"/>
      <c r="K4" s="17"/>
      <c r="L4" s="17"/>
      <c r="M4" s="38"/>
      <c r="N4" s="46"/>
      <c r="O4" s="4"/>
    </row>
    <row r="5" spans="1:15" s="7" customFormat="1" ht="15.75" thickBot="1">
      <c r="A5" s="4"/>
      <c r="B5" s="47"/>
      <c r="C5" s="48"/>
      <c r="D5" s="66"/>
      <c r="E5" s="66"/>
      <c r="F5" s="66"/>
      <c r="G5" s="129"/>
      <c r="H5" s="48"/>
      <c r="I5" s="48"/>
      <c r="J5" s="48"/>
      <c r="K5" s="48"/>
      <c r="L5" s="48"/>
      <c r="M5" s="48"/>
      <c r="N5" s="49"/>
      <c r="O5" s="4"/>
    </row>
    <row r="6" spans="1:15" s="7" customFormat="1">
      <c r="A6" s="4"/>
      <c r="B6" s="4"/>
      <c r="C6" s="4"/>
      <c r="D6" s="4"/>
      <c r="E6" s="4"/>
      <c r="F6" s="4"/>
      <c r="G6" s="4"/>
      <c r="H6" s="4"/>
      <c r="I6" s="4"/>
      <c r="J6" s="4"/>
      <c r="K6" s="4"/>
      <c r="L6" s="4"/>
      <c r="M6" s="4"/>
      <c r="N6" s="4"/>
      <c r="O6" s="4"/>
    </row>
    <row r="7" spans="1:15" ht="38.25">
      <c r="A7" s="4"/>
      <c r="B7" s="41" t="s">
        <v>4</v>
      </c>
      <c r="C7" s="42" t="s">
        <v>5</v>
      </c>
      <c r="D7" s="42" t="s">
        <v>6</v>
      </c>
      <c r="E7" s="42" t="s">
        <v>7</v>
      </c>
      <c r="F7" s="42" t="s">
        <v>8</v>
      </c>
      <c r="G7" s="42" t="s">
        <v>9</v>
      </c>
      <c r="H7" s="42" t="s">
        <v>10</v>
      </c>
      <c r="I7" s="42" t="s">
        <v>11</v>
      </c>
      <c r="J7" s="42" t="s">
        <v>12</v>
      </c>
      <c r="K7" s="42" t="s">
        <v>13</v>
      </c>
      <c r="L7" s="42" t="s">
        <v>14</v>
      </c>
      <c r="M7" s="41" t="s">
        <v>15</v>
      </c>
      <c r="N7" s="41" t="s">
        <v>16</v>
      </c>
      <c r="O7" s="4"/>
    </row>
    <row r="8" spans="1:15" s="32" customFormat="1" ht="113.25">
      <c r="A8" s="4"/>
      <c r="B8" s="97" t="s">
        <v>17</v>
      </c>
      <c r="C8" s="80" t="s">
        <v>18</v>
      </c>
      <c r="D8" s="80" t="s">
        <v>19</v>
      </c>
      <c r="E8" s="81" t="s">
        <v>20</v>
      </c>
      <c r="F8" s="81" t="s">
        <v>21</v>
      </c>
      <c r="G8" s="82" t="s">
        <v>22</v>
      </c>
      <c r="H8" s="82" t="s">
        <v>23</v>
      </c>
      <c r="I8" s="82" t="s">
        <v>24</v>
      </c>
      <c r="J8" s="81" t="s">
        <v>25</v>
      </c>
      <c r="K8" s="83" t="s">
        <v>26</v>
      </c>
      <c r="L8" s="83" t="s">
        <v>27</v>
      </c>
      <c r="M8" s="84">
        <v>0.85</v>
      </c>
      <c r="N8" s="81" t="s">
        <v>28</v>
      </c>
      <c r="O8" s="4"/>
    </row>
    <row r="9" spans="1:15" s="32" customFormat="1" ht="113.25">
      <c r="A9" s="4"/>
      <c r="B9" s="97" t="s">
        <v>29</v>
      </c>
      <c r="C9" s="85" t="s">
        <v>30</v>
      </c>
      <c r="D9" s="86" t="s">
        <v>31</v>
      </c>
      <c r="E9" s="81" t="s">
        <v>20</v>
      </c>
      <c r="F9" s="81" t="s">
        <v>21</v>
      </c>
      <c r="G9" s="87" t="s">
        <v>32</v>
      </c>
      <c r="H9" s="88" t="s">
        <v>33</v>
      </c>
      <c r="I9" s="89" t="s">
        <v>34</v>
      </c>
      <c r="J9" s="81" t="s">
        <v>25</v>
      </c>
      <c r="K9" s="83" t="s">
        <v>26</v>
      </c>
      <c r="L9" s="83" t="s">
        <v>27</v>
      </c>
      <c r="M9" s="84">
        <v>0.85</v>
      </c>
      <c r="N9" s="81" t="s">
        <v>28</v>
      </c>
      <c r="O9" s="4"/>
    </row>
    <row r="10" spans="1:15">
      <c r="A10" s="4"/>
      <c r="B10" s="4"/>
      <c r="C10" s="4"/>
      <c r="D10" s="4"/>
      <c r="E10" s="4"/>
      <c r="F10" s="4"/>
      <c r="G10" s="4"/>
      <c r="H10" s="43"/>
      <c r="I10" s="4"/>
      <c r="J10" s="4"/>
      <c r="K10" s="4"/>
      <c r="L10" s="4"/>
      <c r="M10" s="4"/>
      <c r="N10" s="4"/>
      <c r="O10" s="4"/>
    </row>
    <row r="11" spans="1:15">
      <c r="A11" s="7"/>
      <c r="B11" s="7"/>
      <c r="C11" s="7"/>
      <c r="D11" s="7"/>
      <c r="E11" s="7"/>
      <c r="F11" s="7"/>
      <c r="G11" s="7"/>
      <c r="H11" s="7"/>
      <c r="I11" s="7"/>
      <c r="J11" s="7"/>
      <c r="K11" s="7"/>
      <c r="L11" s="7"/>
      <c r="M11" s="7"/>
      <c r="N11" s="7"/>
      <c r="O11" s="7"/>
    </row>
    <row r="12" spans="1:15">
      <c r="A12" s="7"/>
      <c r="B12" s="7"/>
      <c r="C12" s="7"/>
      <c r="D12" s="7"/>
      <c r="E12" s="7"/>
      <c r="F12" s="7"/>
      <c r="G12" s="7"/>
      <c r="H12" s="7"/>
      <c r="I12" s="7"/>
      <c r="J12" s="7"/>
      <c r="K12" s="7"/>
      <c r="L12" s="7"/>
      <c r="M12" s="7"/>
      <c r="N12" s="7"/>
      <c r="O12" s="7"/>
    </row>
    <row r="13" spans="1:15" s="7" customFormat="1">
      <c r="B13" s="39" t="s">
        <v>35</v>
      </c>
      <c r="C13" s="123" t="s">
        <v>36</v>
      </c>
      <c r="D13" s="124"/>
      <c r="E13" s="123" t="s">
        <v>37</v>
      </c>
      <c r="F13" s="130"/>
      <c r="G13" s="124"/>
    </row>
    <row r="14" spans="1:15" s="7" customFormat="1">
      <c r="B14" s="39" t="s">
        <v>38</v>
      </c>
      <c r="C14" s="123" t="s">
        <v>39</v>
      </c>
      <c r="D14" s="124"/>
      <c r="E14" s="123" t="s">
        <v>40</v>
      </c>
      <c r="F14" s="130"/>
      <c r="G14" s="124"/>
    </row>
    <row r="15" spans="1:15" s="7" customFormat="1">
      <c r="B15" s="39" t="s">
        <v>41</v>
      </c>
      <c r="C15" s="125" t="s">
        <v>42</v>
      </c>
      <c r="D15" s="126"/>
      <c r="E15" s="125" t="s">
        <v>43</v>
      </c>
      <c r="F15" s="131"/>
      <c r="G15" s="126"/>
    </row>
    <row r="16" spans="1:15" s="7" customFormat="1">
      <c r="B16" s="25"/>
      <c r="C16" s="26"/>
      <c r="D16" s="26"/>
      <c r="E16" s="26"/>
      <c r="F16" s="26"/>
      <c r="G16" s="26"/>
    </row>
    <row r="17" spans="1:15" s="7" customFormat="1">
      <c r="B17" s="25"/>
      <c r="C17" s="26"/>
      <c r="D17" s="26"/>
      <c r="E17" s="26"/>
      <c r="F17" s="26"/>
      <c r="G17" s="26"/>
    </row>
    <row r="18" spans="1:15" s="7" customFormat="1">
      <c r="B18" s="25"/>
      <c r="C18" s="26"/>
      <c r="D18" s="26"/>
      <c r="E18" s="26"/>
      <c r="F18" s="26"/>
    </row>
    <row r="19" spans="1:15">
      <c r="A19" s="7"/>
      <c r="B19" s="31" t="s">
        <v>8</v>
      </c>
      <c r="C19" s="7"/>
      <c r="D19" s="27"/>
      <c r="E19" s="27" t="s">
        <v>16</v>
      </c>
      <c r="F19" s="7"/>
      <c r="G19" s="30"/>
      <c r="H19" s="29"/>
      <c r="I19" s="7"/>
      <c r="J19" s="7"/>
      <c r="K19" s="7"/>
      <c r="L19" s="7"/>
      <c r="M19" s="7"/>
      <c r="N19" s="7"/>
      <c r="O19" s="7"/>
    </row>
    <row r="20" spans="1:15">
      <c r="B20" s="34" t="s">
        <v>21</v>
      </c>
      <c r="C20" s="33" t="s">
        <v>44</v>
      </c>
      <c r="D20" s="28"/>
      <c r="E20" s="35" t="s">
        <v>45</v>
      </c>
      <c r="F20" s="34" t="s">
        <v>46</v>
      </c>
      <c r="G20" s="28"/>
    </row>
    <row r="21" spans="1:15">
      <c r="B21" s="34" t="s">
        <v>47</v>
      </c>
      <c r="C21" s="33" t="s">
        <v>48</v>
      </c>
      <c r="D21" s="28"/>
      <c r="E21" s="35" t="s">
        <v>49</v>
      </c>
      <c r="F21" s="34" t="s">
        <v>50</v>
      </c>
      <c r="G21" s="28"/>
    </row>
    <row r="22" spans="1:15">
      <c r="B22" s="34" t="s">
        <v>51</v>
      </c>
      <c r="C22" s="33" t="s">
        <v>52</v>
      </c>
      <c r="D22" s="28"/>
      <c r="E22" s="35" t="s">
        <v>28</v>
      </c>
      <c r="F22" s="34" t="s">
        <v>53</v>
      </c>
      <c r="G22" s="28"/>
    </row>
    <row r="23" spans="1:15">
      <c r="D23" s="2"/>
    </row>
    <row r="24" spans="1:15">
      <c r="B24" s="21"/>
      <c r="D24" s="2"/>
    </row>
  </sheetData>
  <mergeCells count="7">
    <mergeCell ref="C13:D13"/>
    <mergeCell ref="C14:D14"/>
    <mergeCell ref="C15:D15"/>
    <mergeCell ref="G2:G5"/>
    <mergeCell ref="E13:G13"/>
    <mergeCell ref="E14:G14"/>
    <mergeCell ref="E15:G15"/>
  </mergeCells>
  <printOptions horizontalCentered="1" verticalCentered="1"/>
  <pageMargins left="1.1811023622047245" right="0" top="0.98425196850393704" bottom="0.98425196850393704" header="0.51181102362204722" footer="0.51181102362204722"/>
  <pageSetup paperSize="5" scale="64" orientation="landscape" r:id="rId1"/>
  <headerFooter>
    <oddFooter>&amp;L&amp;8DE-SOGI-PR-06-FR-01 V04 F23-11-2015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8"/>
  <sheetViews>
    <sheetView showGridLines="0" topLeftCell="I1" zoomScale="130" zoomScaleNormal="130" workbookViewId="0">
      <selection activeCell="R9" sqref="R9"/>
    </sheetView>
  </sheetViews>
  <sheetFormatPr defaultColWidth="11.42578125" defaultRowHeight="12.75"/>
  <cols>
    <col min="1" max="1" width="3.7109375" style="3" customWidth="1"/>
    <col min="2" max="2" width="25.28515625" style="3" customWidth="1"/>
    <col min="3" max="3" width="26.140625" style="3" customWidth="1"/>
    <col min="4" max="4" width="43" style="3" customWidth="1"/>
    <col min="5" max="5" width="75.7109375" style="3" customWidth="1"/>
    <col min="6" max="13" width="12.28515625" style="3" customWidth="1"/>
    <col min="14" max="14" width="14.28515625" style="3" customWidth="1"/>
    <col min="15" max="17" width="12.28515625" style="3" customWidth="1"/>
    <col min="18" max="18" width="14" style="3" customWidth="1"/>
    <col min="19" max="19" width="3.7109375" style="3" customWidth="1"/>
    <col min="20" max="16384" width="11.42578125" style="3"/>
  </cols>
  <sheetData>
    <row r="1" spans="1:20" s="7" customFormat="1" ht="13.5" thickBot="1">
      <c r="A1" s="4"/>
      <c r="B1" s="4"/>
      <c r="C1" s="4"/>
      <c r="D1" s="5"/>
      <c r="E1" s="4"/>
      <c r="F1" s="4"/>
      <c r="G1" s="4"/>
      <c r="H1" s="4"/>
      <c r="I1" s="4"/>
      <c r="J1" s="4"/>
      <c r="K1" s="4"/>
      <c r="L1" s="4"/>
      <c r="M1" s="4"/>
      <c r="N1" s="4"/>
      <c r="O1" s="4"/>
      <c r="P1" s="4"/>
      <c r="Q1" s="4"/>
      <c r="R1" s="4"/>
      <c r="S1" s="4"/>
    </row>
    <row r="2" spans="1:20" s="7" customFormat="1" ht="15.75">
      <c r="A2" s="4"/>
      <c r="B2" s="8"/>
      <c r="C2" s="9"/>
      <c r="D2" s="67" t="str">
        <f>+'CARACTERIZACION INDICADOR'!D2</f>
        <v>Macroproceso:  GESTIÓN TECNOLÓGICA</v>
      </c>
      <c r="E2" s="68"/>
      <c r="F2" s="68"/>
      <c r="G2" s="132" t="s">
        <v>54</v>
      </c>
      <c r="H2" s="132"/>
      <c r="I2" s="69"/>
      <c r="J2" s="68"/>
      <c r="K2" s="11"/>
      <c r="L2" s="11"/>
      <c r="M2" s="36"/>
      <c r="N2" s="22"/>
      <c r="O2" s="11"/>
      <c r="P2" s="11"/>
      <c r="Q2" s="36"/>
      <c r="R2" s="44"/>
      <c r="S2" s="4"/>
    </row>
    <row r="3" spans="1:20" s="7" customFormat="1" ht="15.75">
      <c r="A3" s="4"/>
      <c r="B3" s="13"/>
      <c r="C3" s="14"/>
      <c r="D3" s="70" t="str">
        <f>+'CARACTERIZACION INDICADOR'!D3</f>
        <v>Proceso: GESTIÓN RECURSOS DE TECNOLOGÍA</v>
      </c>
      <c r="E3" s="71"/>
      <c r="F3" s="71"/>
      <c r="G3" s="133"/>
      <c r="H3" s="133"/>
      <c r="I3" s="72"/>
      <c r="J3" s="71"/>
      <c r="N3" s="23"/>
      <c r="R3" s="45"/>
      <c r="S3" s="4"/>
    </row>
    <row r="4" spans="1:20" s="7" customFormat="1" ht="15.75">
      <c r="A4" s="4"/>
      <c r="B4" s="18"/>
      <c r="C4" s="19"/>
      <c r="D4" s="70" t="str">
        <f>+'CARACTERIZACION INDICADOR'!D4</f>
        <v>Grupo de Trabajo : OFICINA DE LAS TECNOLOGÍAS DE LA INFORMACIÓN - OTI</v>
      </c>
      <c r="E4" s="73"/>
      <c r="F4" s="73"/>
      <c r="G4" s="133"/>
      <c r="H4" s="133"/>
      <c r="I4" s="74"/>
      <c r="J4" s="73"/>
      <c r="K4" s="17"/>
      <c r="L4" s="17"/>
      <c r="M4" s="17"/>
      <c r="N4" s="24"/>
      <c r="O4" s="17"/>
      <c r="P4" s="17"/>
      <c r="Q4" s="17"/>
      <c r="R4" s="46"/>
      <c r="S4" s="4"/>
    </row>
    <row r="5" spans="1:20" s="7" customFormat="1" ht="16.5" thickBot="1">
      <c r="A5" s="4"/>
      <c r="B5" s="40"/>
      <c r="C5" s="48"/>
      <c r="D5" s="75"/>
      <c r="E5" s="75"/>
      <c r="F5" s="75"/>
      <c r="G5" s="134"/>
      <c r="H5" s="134"/>
      <c r="I5" s="75"/>
      <c r="J5" s="75"/>
      <c r="K5" s="48"/>
      <c r="L5" s="48"/>
      <c r="M5" s="48"/>
      <c r="N5" s="48"/>
      <c r="O5" s="48"/>
      <c r="P5" s="48"/>
      <c r="Q5" s="48"/>
      <c r="R5" s="49"/>
      <c r="S5" s="4"/>
    </row>
    <row r="6" spans="1:20" s="7" customFormat="1">
      <c r="A6" s="4"/>
      <c r="B6" s="4"/>
      <c r="C6" s="4"/>
      <c r="D6" s="4"/>
      <c r="E6" s="4"/>
      <c r="F6" s="4"/>
      <c r="G6" s="4"/>
      <c r="H6" s="4"/>
      <c r="I6" s="4"/>
      <c r="J6" s="4"/>
      <c r="K6" s="4"/>
      <c r="L6" s="4"/>
      <c r="M6" s="4"/>
      <c r="N6" s="4"/>
      <c r="O6" s="4"/>
      <c r="P6" s="4"/>
      <c r="Q6" s="4"/>
      <c r="R6" s="4"/>
      <c r="S6" s="4"/>
    </row>
    <row r="7" spans="1:20" s="7" customFormat="1">
      <c r="A7" s="4"/>
      <c r="B7" s="150" t="s">
        <v>55</v>
      </c>
      <c r="C7" s="148" t="s">
        <v>56</v>
      </c>
      <c r="D7" s="148" t="s">
        <v>57</v>
      </c>
      <c r="E7" s="148" t="s">
        <v>58</v>
      </c>
      <c r="F7" s="145" t="s">
        <v>54</v>
      </c>
      <c r="G7" s="146"/>
      <c r="H7" s="146"/>
      <c r="I7" s="146"/>
      <c r="J7" s="146"/>
      <c r="K7" s="146"/>
      <c r="L7" s="146"/>
      <c r="M7" s="146"/>
      <c r="N7" s="146"/>
      <c r="O7" s="146"/>
      <c r="P7" s="146"/>
      <c r="Q7" s="146"/>
      <c r="R7" s="147"/>
      <c r="S7" s="4"/>
    </row>
    <row r="8" spans="1:20" ht="13.5" thickBot="1">
      <c r="A8" s="4"/>
      <c r="B8" s="151"/>
      <c r="C8" s="149"/>
      <c r="D8" s="149"/>
      <c r="E8" s="149"/>
      <c r="F8" s="51" t="s">
        <v>59</v>
      </c>
      <c r="G8" s="51" t="s">
        <v>60</v>
      </c>
      <c r="H8" s="51" t="s">
        <v>61</v>
      </c>
      <c r="I8" s="51" t="s">
        <v>62</v>
      </c>
      <c r="J8" s="51" t="s">
        <v>63</v>
      </c>
      <c r="K8" s="51" t="s">
        <v>64</v>
      </c>
      <c r="L8" s="51" t="s">
        <v>65</v>
      </c>
      <c r="M8" s="51" t="s">
        <v>66</v>
      </c>
      <c r="N8" s="51" t="s">
        <v>67</v>
      </c>
      <c r="O8" s="51" t="s">
        <v>68</v>
      </c>
      <c r="P8" s="51" t="s">
        <v>69</v>
      </c>
      <c r="Q8" s="51" t="s">
        <v>70</v>
      </c>
      <c r="R8" s="51" t="s">
        <v>71</v>
      </c>
      <c r="S8" s="4"/>
    </row>
    <row r="9" spans="1:20" ht="15.75">
      <c r="A9" s="4"/>
      <c r="B9" s="135" t="str">
        <f>+'CARACTERIZACION INDICADOR'!B8</f>
        <v>MP -  GNTI - PO - 03 - IN - 01</v>
      </c>
      <c r="C9" s="138" t="str">
        <f>+'CARACTERIZACION INDICADOR'!C8</f>
        <v xml:space="preserve">Porcentaje de equipos (PC´´s y Servidores) con actualizaciòn de version de la protección de antivirus para la vigencia 2022. </v>
      </c>
      <c r="D9" s="141" t="str">
        <f>+'CARACTERIZACION INDICADOR'!G8</f>
        <v xml:space="preserve">Número de equipos con actualizaciòn de versiòn  de proteccion (antivirus) / Número total de equipos con actualizaciòn de version de las licencias adquiridas de antivirus.
</v>
      </c>
      <c r="E9" s="52" t="s">
        <v>72</v>
      </c>
      <c r="F9" s="102">
        <v>70</v>
      </c>
      <c r="G9" s="102">
        <v>71</v>
      </c>
      <c r="H9" s="102">
        <v>69</v>
      </c>
      <c r="I9" s="99">
        <v>67</v>
      </c>
      <c r="J9" s="99">
        <f>325+35</f>
        <v>360</v>
      </c>
      <c r="K9" s="99">
        <f>256+68</f>
        <v>324</v>
      </c>
      <c r="L9" s="99">
        <f>337+19</f>
        <v>356</v>
      </c>
      <c r="M9" s="100">
        <v>2776</v>
      </c>
      <c r="N9" s="100">
        <v>240</v>
      </c>
      <c r="O9" s="100">
        <v>86</v>
      </c>
      <c r="P9" s="100">
        <v>61</v>
      </c>
      <c r="Q9" s="100">
        <f>537/8</f>
        <v>67.125</v>
      </c>
      <c r="R9" s="53">
        <f>SUM(M9:Q9)</f>
        <v>3230.125</v>
      </c>
      <c r="S9" s="4"/>
    </row>
    <row r="10" spans="1:20" ht="31.5">
      <c r="A10" s="4"/>
      <c r="B10" s="136"/>
      <c r="C10" s="139"/>
      <c r="D10" s="142"/>
      <c r="E10" s="54" t="s">
        <v>73</v>
      </c>
      <c r="F10" s="99">
        <v>70</v>
      </c>
      <c r="G10" s="99">
        <v>70</v>
      </c>
      <c r="H10" s="99">
        <v>70</v>
      </c>
      <c r="I10" s="99">
        <v>70</v>
      </c>
      <c r="J10" s="99">
        <v>400</v>
      </c>
      <c r="K10" s="99">
        <v>410</v>
      </c>
      <c r="L10" s="99">
        <v>410</v>
      </c>
      <c r="M10" s="99">
        <v>300</v>
      </c>
      <c r="N10" s="99">
        <v>250</v>
      </c>
      <c r="O10" s="99">
        <v>90</v>
      </c>
      <c r="P10" s="99">
        <v>67</v>
      </c>
      <c r="Q10" s="99">
        <v>67</v>
      </c>
      <c r="R10" s="55">
        <f>SUM(M10:Q10)</f>
        <v>774</v>
      </c>
      <c r="S10" s="4"/>
    </row>
    <row r="11" spans="1:20" ht="15.75">
      <c r="A11" s="4"/>
      <c r="B11" s="136"/>
      <c r="C11" s="139"/>
      <c r="D11" s="142"/>
      <c r="E11" s="56" t="s">
        <v>74</v>
      </c>
      <c r="F11" s="57">
        <f>F9/F10</f>
        <v>1</v>
      </c>
      <c r="G11" s="57">
        <f t="shared" ref="G11:Q11" si="0">G9/G10</f>
        <v>1.0142857142857142</v>
      </c>
      <c r="H11" s="57">
        <f t="shared" si="0"/>
        <v>0.98571428571428577</v>
      </c>
      <c r="I11" s="57">
        <f t="shared" si="0"/>
        <v>0.95714285714285718</v>
      </c>
      <c r="J11" s="57">
        <f t="shared" si="0"/>
        <v>0.9</v>
      </c>
      <c r="K11" s="57">
        <f t="shared" si="0"/>
        <v>0.79024390243902443</v>
      </c>
      <c r="L11" s="57">
        <f>L9/L10</f>
        <v>0.86829268292682926</v>
      </c>
      <c r="M11" s="57">
        <f t="shared" si="0"/>
        <v>9.2533333333333339</v>
      </c>
      <c r="N11" s="57">
        <f t="shared" si="0"/>
        <v>0.96</v>
      </c>
      <c r="O11" s="57">
        <f t="shared" si="0"/>
        <v>0.9555555555555556</v>
      </c>
      <c r="P11" s="57">
        <f t="shared" si="0"/>
        <v>0.91044776119402981</v>
      </c>
      <c r="Q11" s="57">
        <f t="shared" si="0"/>
        <v>1.0018656716417911</v>
      </c>
      <c r="R11" s="58">
        <f>R9/R10</f>
        <v>4.1732881136950901</v>
      </c>
      <c r="S11" s="4"/>
      <c r="T11" s="50"/>
    </row>
    <row r="12" spans="1:20" ht="16.5" thickBot="1">
      <c r="A12" s="4"/>
      <c r="B12" s="137"/>
      <c r="C12" s="140"/>
      <c r="D12" s="143"/>
      <c r="E12" s="59" t="s">
        <v>75</v>
      </c>
      <c r="F12" s="60">
        <f>+'CARACTERIZACION INDICADOR'!M8</f>
        <v>0.85</v>
      </c>
      <c r="G12" s="60">
        <f>+'CARACTERIZACION INDICADOR'!M8</f>
        <v>0.85</v>
      </c>
      <c r="H12" s="60">
        <f>+'CARACTERIZACION INDICADOR'!M8</f>
        <v>0.85</v>
      </c>
      <c r="I12" s="60">
        <f>+'CARACTERIZACION INDICADOR'!M8</f>
        <v>0.85</v>
      </c>
      <c r="J12" s="60">
        <f>+'CARACTERIZACION INDICADOR'!M8</f>
        <v>0.85</v>
      </c>
      <c r="K12" s="60">
        <f>+'CARACTERIZACION INDICADOR'!M8</f>
        <v>0.85</v>
      </c>
      <c r="L12" s="60">
        <f>+'CARACTERIZACION INDICADOR'!M8</f>
        <v>0.85</v>
      </c>
      <c r="M12" s="60">
        <f>+'CARACTERIZACION INDICADOR'!M8</f>
        <v>0.85</v>
      </c>
      <c r="N12" s="60">
        <f>+'CARACTERIZACION INDICADOR'!M8</f>
        <v>0.85</v>
      </c>
      <c r="O12" s="60">
        <f>+'CARACTERIZACION INDICADOR'!M8</f>
        <v>0.85</v>
      </c>
      <c r="P12" s="60">
        <f>+'CARACTERIZACION INDICADOR'!M8</f>
        <v>0.85</v>
      </c>
      <c r="Q12" s="60">
        <f>+'CARACTERIZACION INDICADOR'!M8</f>
        <v>0.85</v>
      </c>
      <c r="R12" s="61">
        <f>+'CARACTERIZACION INDICADOR'!M8</f>
        <v>0.85</v>
      </c>
      <c r="S12" s="4"/>
    </row>
    <row r="13" spans="1:20" ht="15.75">
      <c r="A13" s="4"/>
      <c r="B13" s="135" t="str">
        <f>+'CARACTERIZACION INDICADOR'!B9</f>
        <v>MP -  GNTI - PO - 03 - IN - 02</v>
      </c>
      <c r="C13" s="144" t="str">
        <f>+'CARACTERIZACION INDICADOR'!C9</f>
        <v xml:space="preserve">Porcentaje de Mantenimientos preventivos realizados. </v>
      </c>
      <c r="D13" s="141" t="str">
        <f>+'CARACTERIZACION INDICADOR'!G9</f>
        <v xml:space="preserve">Número de Mantenimientos realizados / 
Número de Mantenimientos programados
</v>
      </c>
      <c r="E13" s="52" t="s">
        <v>76</v>
      </c>
      <c r="F13" s="100">
        <v>74</v>
      </c>
      <c r="G13" s="100">
        <v>180</v>
      </c>
      <c r="H13" s="100">
        <v>17</v>
      </c>
      <c r="I13" s="100">
        <v>32</v>
      </c>
      <c r="J13" s="100">
        <v>16</v>
      </c>
      <c r="K13" s="100">
        <v>20</v>
      </c>
      <c r="L13" s="100">
        <v>38</v>
      </c>
      <c r="M13" s="100">
        <v>25</v>
      </c>
      <c r="N13" s="100">
        <v>26</v>
      </c>
      <c r="O13" s="100">
        <v>21</v>
      </c>
      <c r="P13" s="100">
        <v>18</v>
      </c>
      <c r="Q13" s="100">
        <v>32</v>
      </c>
      <c r="R13" s="53">
        <f>SUM(F13:Q13)</f>
        <v>499</v>
      </c>
      <c r="S13" s="4"/>
    </row>
    <row r="14" spans="1:20" ht="15.75">
      <c r="A14" s="4"/>
      <c r="B14" s="136"/>
      <c r="C14" s="139"/>
      <c r="D14" s="142"/>
      <c r="E14" s="54" t="s">
        <v>77</v>
      </c>
      <c r="F14" s="101">
        <v>74</v>
      </c>
      <c r="G14" s="101">
        <v>180</v>
      </c>
      <c r="H14" s="101">
        <v>17</v>
      </c>
      <c r="I14" s="101">
        <v>32</v>
      </c>
      <c r="J14" s="101">
        <v>16</v>
      </c>
      <c r="K14" s="101">
        <v>20</v>
      </c>
      <c r="L14" s="101">
        <v>40</v>
      </c>
      <c r="M14" s="101">
        <v>25</v>
      </c>
      <c r="N14" s="101">
        <v>25</v>
      </c>
      <c r="O14" s="101">
        <v>25</v>
      </c>
      <c r="P14" s="101">
        <v>25</v>
      </c>
      <c r="Q14" s="101">
        <v>27</v>
      </c>
      <c r="R14" s="55">
        <f>SUM(F14:Q14)</f>
        <v>506</v>
      </c>
      <c r="S14" s="4"/>
    </row>
    <row r="15" spans="1:20" ht="15.75">
      <c r="A15" s="4"/>
      <c r="B15" s="136"/>
      <c r="C15" s="139"/>
      <c r="D15" s="142"/>
      <c r="E15" s="56" t="s">
        <v>74</v>
      </c>
      <c r="F15" s="57">
        <f>F13/F14</f>
        <v>1</v>
      </c>
      <c r="G15" s="57">
        <f t="shared" ref="G15:K15" si="1">G13/G14</f>
        <v>1</v>
      </c>
      <c r="H15" s="57">
        <f t="shared" si="1"/>
        <v>1</v>
      </c>
      <c r="I15" s="57">
        <f>I13/I14</f>
        <v>1</v>
      </c>
      <c r="J15" s="57">
        <f t="shared" si="1"/>
        <v>1</v>
      </c>
      <c r="K15" s="57">
        <f t="shared" si="1"/>
        <v>1</v>
      </c>
      <c r="L15" s="57">
        <f>L13/L14</f>
        <v>0.95</v>
      </c>
      <c r="M15" s="57">
        <f>M13/M14</f>
        <v>1</v>
      </c>
      <c r="N15" s="57">
        <f>N13/N14</f>
        <v>1.04</v>
      </c>
      <c r="O15" s="57">
        <f t="shared" ref="O15:Q15" si="2">O13/O14</f>
        <v>0.84</v>
      </c>
      <c r="P15" s="57">
        <f t="shared" si="2"/>
        <v>0.72</v>
      </c>
      <c r="Q15" s="57">
        <f t="shared" si="2"/>
        <v>1.1851851851851851</v>
      </c>
      <c r="R15" s="58">
        <f>R13/R14</f>
        <v>0.98616600790513831</v>
      </c>
      <c r="S15" s="4"/>
    </row>
    <row r="16" spans="1:20" ht="16.5" thickBot="1">
      <c r="A16" s="4"/>
      <c r="B16" s="137"/>
      <c r="C16" s="140"/>
      <c r="D16" s="143"/>
      <c r="E16" s="59" t="s">
        <v>75</v>
      </c>
      <c r="F16" s="60">
        <f>+'CARACTERIZACION INDICADOR'!M9</f>
        <v>0.85</v>
      </c>
      <c r="G16" s="60">
        <f>+'CARACTERIZACION INDICADOR'!M9</f>
        <v>0.85</v>
      </c>
      <c r="H16" s="60">
        <f>+'CARACTERIZACION INDICADOR'!M9</f>
        <v>0.85</v>
      </c>
      <c r="I16" s="60">
        <f>+'CARACTERIZACION INDICADOR'!M9</f>
        <v>0.85</v>
      </c>
      <c r="J16" s="60">
        <f>+'CARACTERIZACION INDICADOR'!M9</f>
        <v>0.85</v>
      </c>
      <c r="K16" s="60">
        <f>+'CARACTERIZACION INDICADOR'!M9</f>
        <v>0.85</v>
      </c>
      <c r="L16" s="60">
        <f>+'CARACTERIZACION INDICADOR'!M9</f>
        <v>0.85</v>
      </c>
      <c r="M16" s="60">
        <f>+'CARACTERIZACION INDICADOR'!M9</f>
        <v>0.85</v>
      </c>
      <c r="N16" s="60">
        <f>+'CARACTERIZACION INDICADOR'!M9</f>
        <v>0.85</v>
      </c>
      <c r="O16" s="60">
        <f>+'CARACTERIZACION INDICADOR'!M9</f>
        <v>0.85</v>
      </c>
      <c r="P16" s="60">
        <f>+'CARACTERIZACION INDICADOR'!M9</f>
        <v>0.85</v>
      </c>
      <c r="Q16" s="60">
        <f>+'CARACTERIZACION INDICADOR'!M9</f>
        <v>0.85</v>
      </c>
      <c r="R16" s="61">
        <f>+'CARACTERIZACION INDICADOR'!M9</f>
        <v>0.85</v>
      </c>
      <c r="S16" s="4"/>
    </row>
    <row r="17" spans="1:19">
      <c r="A17" s="4"/>
      <c r="B17" s="4"/>
      <c r="C17" s="4"/>
      <c r="D17" s="4"/>
      <c r="E17" s="4"/>
      <c r="F17" s="4"/>
      <c r="G17" s="4"/>
      <c r="H17" s="4"/>
      <c r="I17" s="104"/>
      <c r="J17" s="104"/>
      <c r="K17" s="4"/>
      <c r="L17" s="4"/>
      <c r="M17" s="4"/>
      <c r="N17" s="4"/>
      <c r="O17" s="4"/>
      <c r="P17" s="4"/>
      <c r="Q17" s="4"/>
      <c r="R17" s="4"/>
      <c r="S17" s="4"/>
    </row>
    <row r="18" spans="1:19">
      <c r="E18" s="98"/>
      <c r="I18" s="103"/>
      <c r="J18" s="103"/>
    </row>
  </sheetData>
  <mergeCells count="12">
    <mergeCell ref="G2:H5"/>
    <mergeCell ref="B9:B12"/>
    <mergeCell ref="C9:C12"/>
    <mergeCell ref="D9:D12"/>
    <mergeCell ref="B13:B16"/>
    <mergeCell ref="C13:C16"/>
    <mergeCell ref="D13:D16"/>
    <mergeCell ref="F7:R7"/>
    <mergeCell ref="E7:E8"/>
    <mergeCell ref="D7:D8"/>
    <mergeCell ref="C7:C8"/>
    <mergeCell ref="B7:B8"/>
  </mergeCells>
  <printOptions horizontalCentered="1" verticalCentered="1"/>
  <pageMargins left="1.1811023622047245" right="0" top="0.98425196850393704" bottom="0.98425196850393704" header="0.51181102362204722" footer="0.51181102362204722"/>
  <pageSetup paperSize="5" scale="51" orientation="landscape" r:id="rId1"/>
  <headerFooter>
    <oddFooter>&amp;L&amp;8DE-SOGI-PR-06-FR-01 V04 F23-11-2015</oddFooter>
  </headerFooter>
  <ignoredErrors>
    <ignoredError sqref="I15:J15"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33"/>
  <sheetViews>
    <sheetView showGridLines="0" tabSelected="1" topLeftCell="A17" zoomScale="80" zoomScaleNormal="80" zoomScaleSheetLayoutView="55" workbookViewId="0">
      <selection activeCell="A27" sqref="A27:XFD27"/>
    </sheetView>
  </sheetViews>
  <sheetFormatPr defaultColWidth="11.42578125" defaultRowHeight="15" customHeight="1"/>
  <cols>
    <col min="1" max="1" width="3.7109375" customWidth="1"/>
    <col min="2" max="12" width="9.140625" customWidth="1"/>
    <col min="13" max="13" width="12.28515625" customWidth="1"/>
    <col min="14" max="14" width="7.5703125" customWidth="1"/>
    <col min="15" max="15" width="8.5703125" customWidth="1"/>
    <col min="16" max="16" width="7.85546875" customWidth="1"/>
    <col min="17" max="17" width="9.7109375" customWidth="1"/>
    <col min="18" max="18" width="6.85546875" customWidth="1"/>
    <col min="19" max="19" width="47.85546875" customWidth="1"/>
    <col min="20" max="20" width="12.5703125" customWidth="1"/>
    <col min="21" max="21" width="10" customWidth="1"/>
    <col min="22" max="22" width="9.28515625" customWidth="1"/>
    <col min="23" max="24" width="12.5703125" customWidth="1"/>
    <col min="25" max="25" width="34" customWidth="1"/>
    <col min="26" max="26" width="10.85546875" customWidth="1"/>
    <col min="27" max="27" width="12.5703125" customWidth="1"/>
    <col min="28" max="28" width="10" customWidth="1"/>
    <col min="29" max="29" width="10.42578125" customWidth="1"/>
    <col min="30" max="30" width="8.85546875" customWidth="1"/>
    <col min="31" max="31" width="12.5703125" customWidth="1"/>
    <col min="32" max="34" width="5.85546875" customWidth="1"/>
    <col min="35" max="35" width="7.28515625" customWidth="1"/>
    <col min="36" max="36" width="9" customWidth="1"/>
    <col min="37" max="37" width="9.42578125" customWidth="1"/>
    <col min="38" max="38" width="12.7109375" customWidth="1"/>
    <col min="39" max="39" width="7.7109375" customWidth="1"/>
    <col min="40" max="40" width="13.28515625" customWidth="1"/>
    <col min="41" max="41" width="3.85546875" customWidth="1"/>
  </cols>
  <sheetData>
    <row r="1" spans="1:41" s="7" customFormat="1" ht="15" customHeight="1" thickBot="1">
      <c r="A1" s="4"/>
      <c r="B1" s="4"/>
      <c r="C1" s="4"/>
      <c r="D1" s="5"/>
      <c r="E1" s="4"/>
      <c r="F1" s="4"/>
      <c r="G1" s="4"/>
      <c r="H1" s="4"/>
      <c r="I1" s="4"/>
      <c r="J1" s="6"/>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row>
    <row r="2" spans="1:41" s="7" customFormat="1" ht="12.75">
      <c r="A2" s="4"/>
      <c r="B2" s="8"/>
      <c r="C2" s="9"/>
      <c r="D2" s="10"/>
      <c r="E2" s="90" t="str">
        <f>+'REPORTE DE DATOS '!D2</f>
        <v>Macroproceso:  GESTIÓN TECNOLÓGICA</v>
      </c>
      <c r="F2" s="22"/>
      <c r="G2" s="22"/>
      <c r="H2" s="11"/>
      <c r="I2" s="36"/>
      <c r="J2" s="12"/>
      <c r="K2" s="11"/>
      <c r="L2" s="11"/>
      <c r="M2" s="206" t="s">
        <v>78</v>
      </c>
      <c r="N2" s="206"/>
      <c r="O2" s="206"/>
      <c r="P2" s="206"/>
      <c r="Q2" s="206"/>
      <c r="R2" s="206"/>
      <c r="S2" s="206"/>
      <c r="T2" s="91"/>
      <c r="U2" s="91"/>
      <c r="V2" s="91"/>
      <c r="W2" s="91"/>
      <c r="X2" s="91"/>
      <c r="Y2" s="91"/>
      <c r="Z2" s="91"/>
      <c r="AA2" s="91"/>
      <c r="AB2" s="91"/>
      <c r="AC2" s="91"/>
      <c r="AD2" s="91"/>
      <c r="AE2" s="91"/>
      <c r="AF2" s="91"/>
      <c r="AG2" s="91"/>
      <c r="AH2" s="91"/>
      <c r="AI2" s="91"/>
      <c r="AJ2" s="91"/>
      <c r="AK2" s="91"/>
      <c r="AL2" s="91"/>
      <c r="AM2" s="91"/>
      <c r="AN2" s="92"/>
      <c r="AO2" s="4"/>
    </row>
    <row r="3" spans="1:41" s="7" customFormat="1" ht="12.75">
      <c r="A3" s="4"/>
      <c r="B3" s="13"/>
      <c r="C3" s="14"/>
      <c r="D3" s="15"/>
      <c r="E3" s="15" t="str">
        <f>+'REPORTE DE DATOS '!D3</f>
        <v>Proceso: GESTIÓN RECURSOS DE TECNOLOGÍA</v>
      </c>
      <c r="F3" s="23"/>
      <c r="G3" s="23"/>
      <c r="J3" s="16"/>
      <c r="M3" s="207"/>
      <c r="N3" s="207"/>
      <c r="O3" s="207"/>
      <c r="P3" s="207"/>
      <c r="Q3" s="207"/>
      <c r="R3" s="207"/>
      <c r="S3" s="207"/>
      <c r="AN3" s="93"/>
      <c r="AO3" s="4"/>
    </row>
    <row r="4" spans="1:41" s="7" customFormat="1" ht="12.75">
      <c r="A4" s="4"/>
      <c r="B4" s="18"/>
      <c r="C4" s="19"/>
      <c r="D4" s="20"/>
      <c r="E4" s="15" t="str">
        <f>+'REPORTE DE DATOS '!D4</f>
        <v>Grupo de Trabajo : OFICINA DE LAS TECNOLOGÍAS DE LA INFORMACIÓN - OTI</v>
      </c>
      <c r="F4" s="24"/>
      <c r="G4" s="24"/>
      <c r="H4" s="17"/>
      <c r="I4" s="17"/>
      <c r="J4" s="37"/>
      <c r="K4" s="17"/>
      <c r="L4" s="17"/>
      <c r="M4" s="207"/>
      <c r="N4" s="207"/>
      <c r="O4" s="207"/>
      <c r="P4" s="207"/>
      <c r="Q4" s="207"/>
      <c r="R4" s="207"/>
      <c r="S4" s="207"/>
      <c r="AN4" s="93"/>
      <c r="AO4" s="4"/>
    </row>
    <row r="5" spans="1:41" s="7" customFormat="1" ht="21.75" customHeight="1" thickBot="1">
      <c r="A5" s="4"/>
      <c r="B5" s="47"/>
      <c r="C5" s="48"/>
      <c r="D5" s="48"/>
      <c r="E5" s="48"/>
      <c r="F5" s="48"/>
      <c r="G5" s="48"/>
      <c r="H5" s="48"/>
      <c r="I5" s="48"/>
      <c r="J5" s="48"/>
      <c r="K5" s="48"/>
      <c r="L5" s="48"/>
      <c r="M5" s="208"/>
      <c r="N5" s="208"/>
      <c r="O5" s="208"/>
      <c r="P5" s="208"/>
      <c r="Q5" s="208"/>
      <c r="R5" s="208"/>
      <c r="S5" s="208"/>
      <c r="T5" s="94"/>
      <c r="U5" s="94"/>
      <c r="V5" s="94"/>
      <c r="W5" s="94"/>
      <c r="X5" s="94"/>
      <c r="Y5" s="94"/>
      <c r="Z5" s="94"/>
      <c r="AA5" s="94"/>
      <c r="AB5" s="94"/>
      <c r="AC5" s="94"/>
      <c r="AD5" s="94"/>
      <c r="AE5" s="94"/>
      <c r="AF5" s="94"/>
      <c r="AG5" s="94"/>
      <c r="AH5" s="94"/>
      <c r="AI5" s="94"/>
      <c r="AJ5" s="94"/>
      <c r="AK5" s="94"/>
      <c r="AL5" s="94"/>
      <c r="AM5" s="94"/>
      <c r="AN5" s="95"/>
      <c r="AO5" s="4"/>
    </row>
    <row r="6" spans="1:41" s="7" customFormat="1" ht="12.7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96"/>
      <c r="AO6" s="4"/>
    </row>
    <row r="7" spans="1:41" s="1" customFormat="1" ht="15" customHeight="1">
      <c r="A7" s="4"/>
      <c r="B7" s="252" t="s">
        <v>79</v>
      </c>
      <c r="C7" s="253"/>
      <c r="D7" s="253"/>
      <c r="E7" s="227" t="str">
        <f>+'CARACTERIZACION INDICADOR'!C8</f>
        <v xml:space="preserve">Porcentaje de equipos (PC´´s y Servidores) con actualizaciòn de version de la protección de antivirus para la vigencia 2022. </v>
      </c>
      <c r="F7" s="227"/>
      <c r="G7" s="227"/>
      <c r="H7" s="227"/>
      <c r="I7" s="227"/>
      <c r="J7" s="227"/>
      <c r="K7" s="227"/>
      <c r="L7" s="228"/>
      <c r="M7" s="257" t="s">
        <v>80</v>
      </c>
      <c r="N7" s="227"/>
      <c r="O7" s="227"/>
      <c r="P7" s="227"/>
      <c r="Q7" s="227"/>
      <c r="R7" s="227"/>
      <c r="S7" s="227"/>
      <c r="T7" s="227"/>
      <c r="U7" s="228"/>
      <c r="V7" s="257" t="s">
        <v>80</v>
      </c>
      <c r="W7" s="227"/>
      <c r="X7" s="227"/>
      <c r="Y7" s="227"/>
      <c r="Z7" s="227"/>
      <c r="AA7" s="227"/>
      <c r="AB7" s="228"/>
      <c r="AC7" s="257" t="s">
        <v>80</v>
      </c>
      <c r="AD7" s="227"/>
      <c r="AE7" s="227"/>
      <c r="AF7" s="227"/>
      <c r="AG7" s="227"/>
      <c r="AH7" s="227"/>
      <c r="AI7" s="227"/>
      <c r="AJ7" s="227"/>
      <c r="AK7" s="227"/>
      <c r="AL7" s="227"/>
      <c r="AM7" s="227"/>
      <c r="AN7" s="228"/>
      <c r="AO7" s="4"/>
    </row>
    <row r="8" spans="1:41" s="1" customFormat="1" ht="20.25" customHeight="1">
      <c r="A8" s="4"/>
      <c r="B8" s="254"/>
      <c r="C8" s="255"/>
      <c r="D8" s="255"/>
      <c r="E8" s="180"/>
      <c r="F8" s="180"/>
      <c r="G8" s="180"/>
      <c r="H8" s="180"/>
      <c r="I8" s="180"/>
      <c r="J8" s="180"/>
      <c r="K8" s="180"/>
      <c r="L8" s="181"/>
      <c r="M8" s="179" t="s">
        <v>81</v>
      </c>
      <c r="N8" s="180"/>
      <c r="O8" s="180"/>
      <c r="P8" s="180"/>
      <c r="Q8" s="180"/>
      <c r="R8" s="180"/>
      <c r="S8" s="180"/>
      <c r="T8" s="180"/>
      <c r="U8" s="181"/>
      <c r="V8" s="179" t="s">
        <v>82</v>
      </c>
      <c r="W8" s="180"/>
      <c r="X8" s="180"/>
      <c r="Y8" s="180"/>
      <c r="Z8" s="180"/>
      <c r="AA8" s="180"/>
      <c r="AB8" s="181"/>
      <c r="AC8" s="179" t="s">
        <v>83</v>
      </c>
      <c r="AD8" s="180"/>
      <c r="AE8" s="180"/>
      <c r="AF8" s="180"/>
      <c r="AG8" s="180"/>
      <c r="AH8" s="180"/>
      <c r="AI8" s="180"/>
      <c r="AJ8" s="180"/>
      <c r="AK8" s="180"/>
      <c r="AL8" s="180"/>
      <c r="AM8" s="180"/>
      <c r="AN8" s="181"/>
      <c r="AO8" s="4"/>
    </row>
    <row r="9" spans="1:41" s="1" customFormat="1" ht="34.5" customHeight="1">
      <c r="A9" s="4"/>
      <c r="B9" s="209"/>
      <c r="C9" s="210"/>
      <c r="D9" s="210"/>
      <c r="E9" s="210"/>
      <c r="F9" s="210"/>
      <c r="G9" s="210"/>
      <c r="H9" s="210"/>
      <c r="I9" s="210"/>
      <c r="J9" s="210"/>
      <c r="K9" s="210"/>
      <c r="L9" s="211"/>
      <c r="M9" s="238" t="s">
        <v>84</v>
      </c>
      <c r="N9" s="239"/>
      <c r="O9" s="239"/>
      <c r="P9" s="239"/>
      <c r="Q9" s="239"/>
      <c r="R9" s="239"/>
      <c r="S9" s="239"/>
      <c r="T9" s="239"/>
      <c r="U9" s="240"/>
      <c r="V9" s="238" t="s">
        <v>85</v>
      </c>
      <c r="W9" s="239"/>
      <c r="X9" s="239"/>
      <c r="Y9" s="239"/>
      <c r="Z9" s="239"/>
      <c r="AA9" s="239"/>
      <c r="AB9" s="239"/>
      <c r="AC9" s="182" t="s">
        <v>86</v>
      </c>
      <c r="AD9" s="183"/>
      <c r="AE9" s="183"/>
      <c r="AF9" s="183"/>
      <c r="AG9" s="183"/>
      <c r="AH9" s="183"/>
      <c r="AI9" s="183"/>
      <c r="AJ9" s="183"/>
      <c r="AK9" s="183"/>
      <c r="AL9" s="183"/>
      <c r="AM9" s="183"/>
      <c r="AN9" s="184"/>
      <c r="AO9" s="4"/>
    </row>
    <row r="10" spans="1:41" s="1" customFormat="1" ht="34.5" customHeight="1">
      <c r="A10" s="4"/>
      <c r="B10" s="212"/>
      <c r="C10" s="213"/>
      <c r="D10" s="213"/>
      <c r="E10" s="213"/>
      <c r="F10" s="213"/>
      <c r="G10" s="213"/>
      <c r="H10" s="213"/>
      <c r="I10" s="213"/>
      <c r="J10" s="213"/>
      <c r="K10" s="213"/>
      <c r="L10" s="214"/>
      <c r="M10" s="241"/>
      <c r="N10" s="242"/>
      <c r="O10" s="242"/>
      <c r="P10" s="242"/>
      <c r="Q10" s="242"/>
      <c r="R10" s="242"/>
      <c r="S10" s="242"/>
      <c r="T10" s="242"/>
      <c r="U10" s="243"/>
      <c r="V10" s="241"/>
      <c r="W10" s="242"/>
      <c r="X10" s="242"/>
      <c r="Y10" s="242"/>
      <c r="Z10" s="242"/>
      <c r="AA10" s="242"/>
      <c r="AB10" s="242"/>
      <c r="AC10" s="185"/>
      <c r="AD10" s="186"/>
      <c r="AE10" s="186"/>
      <c r="AF10" s="186"/>
      <c r="AG10" s="186"/>
      <c r="AH10" s="186"/>
      <c r="AI10" s="186"/>
      <c r="AJ10" s="186"/>
      <c r="AK10" s="186"/>
      <c r="AL10" s="186"/>
      <c r="AM10" s="186"/>
      <c r="AN10" s="187"/>
      <c r="AO10" s="4"/>
    </row>
    <row r="11" spans="1:41" s="1" customFormat="1" ht="34.5" customHeight="1">
      <c r="A11" s="4"/>
      <c r="B11" s="212"/>
      <c r="C11" s="213"/>
      <c r="D11" s="213"/>
      <c r="E11" s="213"/>
      <c r="F11" s="213"/>
      <c r="G11" s="213"/>
      <c r="H11" s="213"/>
      <c r="I11" s="213"/>
      <c r="J11" s="213"/>
      <c r="K11" s="213"/>
      <c r="L11" s="214"/>
      <c r="M11" s="241"/>
      <c r="N11" s="242"/>
      <c r="O11" s="242"/>
      <c r="P11" s="242"/>
      <c r="Q11" s="242"/>
      <c r="R11" s="242"/>
      <c r="S11" s="242"/>
      <c r="T11" s="242"/>
      <c r="U11" s="243"/>
      <c r="V11" s="241"/>
      <c r="W11" s="242"/>
      <c r="X11" s="242"/>
      <c r="Y11" s="242"/>
      <c r="Z11" s="242"/>
      <c r="AA11" s="242"/>
      <c r="AB11" s="242"/>
      <c r="AC11" s="185"/>
      <c r="AD11" s="186"/>
      <c r="AE11" s="186"/>
      <c r="AF11" s="186"/>
      <c r="AG11" s="186"/>
      <c r="AH11" s="186"/>
      <c r="AI11" s="186"/>
      <c r="AJ11" s="186"/>
      <c r="AK11" s="186"/>
      <c r="AL11" s="186"/>
      <c r="AM11" s="186"/>
      <c r="AN11" s="187"/>
      <c r="AO11" s="4"/>
    </row>
    <row r="12" spans="1:41" s="1" customFormat="1" ht="34.5" customHeight="1">
      <c r="A12" s="4"/>
      <c r="B12" s="212"/>
      <c r="C12" s="213"/>
      <c r="D12" s="213"/>
      <c r="E12" s="213"/>
      <c r="F12" s="213"/>
      <c r="G12" s="213"/>
      <c r="H12" s="213"/>
      <c r="I12" s="213"/>
      <c r="J12" s="213"/>
      <c r="K12" s="213"/>
      <c r="L12" s="214"/>
      <c r="M12" s="241"/>
      <c r="N12" s="242"/>
      <c r="O12" s="242"/>
      <c r="P12" s="242"/>
      <c r="Q12" s="242"/>
      <c r="R12" s="242"/>
      <c r="S12" s="242"/>
      <c r="T12" s="242"/>
      <c r="U12" s="243"/>
      <c r="V12" s="241"/>
      <c r="W12" s="242"/>
      <c r="X12" s="242"/>
      <c r="Y12" s="242"/>
      <c r="Z12" s="242"/>
      <c r="AA12" s="242"/>
      <c r="AB12" s="242"/>
      <c r="AC12" s="185"/>
      <c r="AD12" s="186"/>
      <c r="AE12" s="186"/>
      <c r="AF12" s="186"/>
      <c r="AG12" s="186"/>
      <c r="AH12" s="186"/>
      <c r="AI12" s="186"/>
      <c r="AJ12" s="186"/>
      <c r="AK12" s="186"/>
      <c r="AL12" s="186"/>
      <c r="AM12" s="186"/>
      <c r="AN12" s="187"/>
      <c r="AO12" s="4"/>
    </row>
    <row r="13" spans="1:41" s="1" customFormat="1" ht="34.5" customHeight="1">
      <c r="A13" s="4"/>
      <c r="B13" s="212"/>
      <c r="C13" s="213"/>
      <c r="D13" s="213"/>
      <c r="E13" s="213"/>
      <c r="F13" s="213"/>
      <c r="G13" s="213"/>
      <c r="H13" s="213"/>
      <c r="I13" s="213"/>
      <c r="J13" s="213"/>
      <c r="K13" s="213"/>
      <c r="L13" s="214"/>
      <c r="M13" s="244"/>
      <c r="N13" s="245"/>
      <c r="O13" s="245"/>
      <c r="P13" s="245"/>
      <c r="Q13" s="245"/>
      <c r="R13" s="245"/>
      <c r="S13" s="245"/>
      <c r="T13" s="245"/>
      <c r="U13" s="246"/>
      <c r="V13" s="244"/>
      <c r="W13" s="245"/>
      <c r="X13" s="245"/>
      <c r="Y13" s="245"/>
      <c r="Z13" s="245"/>
      <c r="AA13" s="245"/>
      <c r="AB13" s="245"/>
      <c r="AC13" s="188"/>
      <c r="AD13" s="189"/>
      <c r="AE13" s="189"/>
      <c r="AF13" s="189"/>
      <c r="AG13" s="189"/>
      <c r="AH13" s="189"/>
      <c r="AI13" s="189"/>
      <c r="AJ13" s="189"/>
      <c r="AK13" s="189"/>
      <c r="AL13" s="189"/>
      <c r="AM13" s="189"/>
      <c r="AN13" s="190"/>
      <c r="AO13" s="4"/>
    </row>
    <row r="14" spans="1:41" s="1" customFormat="1" ht="34.5" customHeight="1">
      <c r="A14" s="4"/>
      <c r="B14" s="212"/>
      <c r="C14" s="213"/>
      <c r="D14" s="213"/>
      <c r="E14" s="213"/>
      <c r="F14" s="213"/>
      <c r="G14" s="213"/>
      <c r="H14" s="213"/>
      <c r="I14" s="213"/>
      <c r="J14" s="213"/>
      <c r="K14" s="213"/>
      <c r="L14" s="214"/>
      <c r="M14" s="152" t="s">
        <v>87</v>
      </c>
      <c r="N14" s="153"/>
      <c r="O14" s="153"/>
      <c r="P14" s="153"/>
      <c r="Q14" s="153"/>
      <c r="R14" s="153"/>
      <c r="S14" s="153"/>
      <c r="T14" s="153"/>
      <c r="U14" s="154"/>
      <c r="V14" s="105" t="s">
        <v>87</v>
      </c>
      <c r="W14" s="106"/>
      <c r="X14" s="106"/>
      <c r="Y14" s="106"/>
      <c r="Z14" s="107"/>
      <c r="AA14" s="152" t="s">
        <v>87</v>
      </c>
      <c r="AB14" s="153"/>
      <c r="AC14" s="153"/>
      <c r="AD14" s="153"/>
      <c r="AE14" s="153"/>
      <c r="AF14" s="153"/>
      <c r="AG14" s="153"/>
      <c r="AH14" s="153"/>
      <c r="AI14" s="153"/>
      <c r="AJ14" s="153"/>
      <c r="AK14" s="153"/>
      <c r="AL14" s="153"/>
      <c r="AM14" s="153"/>
      <c r="AN14" s="154"/>
      <c r="AO14" s="4"/>
    </row>
    <row r="15" spans="1:41" s="1" customFormat="1" ht="57.75" customHeight="1">
      <c r="A15" s="4"/>
      <c r="B15" s="212"/>
      <c r="C15" s="213"/>
      <c r="D15" s="213"/>
      <c r="E15" s="213"/>
      <c r="F15" s="213"/>
      <c r="G15" s="213"/>
      <c r="H15" s="213"/>
      <c r="I15" s="213"/>
      <c r="J15" s="213"/>
      <c r="K15" s="213"/>
      <c r="L15" s="214"/>
      <c r="M15" s="229"/>
      <c r="N15" s="230"/>
      <c r="O15" s="230"/>
      <c r="P15" s="230"/>
      <c r="Q15" s="231"/>
      <c r="R15" s="163" t="s">
        <v>88</v>
      </c>
      <c r="S15" s="164"/>
      <c r="T15" s="164"/>
      <c r="U15" s="164"/>
      <c r="V15" s="109"/>
      <c r="W15" s="109"/>
      <c r="X15" s="110"/>
      <c r="Y15" s="163" t="s">
        <v>88</v>
      </c>
      <c r="Z15" s="164"/>
      <c r="AA15" s="164"/>
      <c r="AB15" s="164"/>
      <c r="AC15" s="209"/>
      <c r="AD15" s="210"/>
      <c r="AE15" s="210"/>
      <c r="AF15" s="210"/>
      <c r="AG15" s="210"/>
      <c r="AH15" s="210"/>
      <c r="AI15" s="210"/>
      <c r="AJ15" s="210"/>
      <c r="AK15" s="210"/>
      <c r="AL15" s="211"/>
      <c r="AM15" s="163" t="s">
        <v>88</v>
      </c>
      <c r="AN15" s="176"/>
      <c r="AO15" s="4"/>
    </row>
    <row r="16" spans="1:41" s="1" customFormat="1" ht="28.5" customHeight="1">
      <c r="A16" s="4"/>
      <c r="B16" s="212"/>
      <c r="C16" s="213"/>
      <c r="D16" s="213"/>
      <c r="E16" s="213"/>
      <c r="F16" s="213"/>
      <c r="G16" s="213"/>
      <c r="H16" s="213"/>
      <c r="I16" s="213"/>
      <c r="J16" s="213"/>
      <c r="K16" s="213"/>
      <c r="L16" s="214"/>
      <c r="M16" s="232"/>
      <c r="N16" s="233"/>
      <c r="O16" s="233"/>
      <c r="P16" s="233"/>
      <c r="Q16" s="234"/>
      <c r="R16" s="165"/>
      <c r="S16" s="166"/>
      <c r="T16" s="166"/>
      <c r="U16" s="166"/>
      <c r="V16" s="112"/>
      <c r="W16" s="112"/>
      <c r="X16" s="113"/>
      <c r="Y16" s="165"/>
      <c r="Z16" s="166"/>
      <c r="AA16" s="166"/>
      <c r="AB16" s="166"/>
      <c r="AC16" s="212"/>
      <c r="AD16" s="213"/>
      <c r="AE16" s="213"/>
      <c r="AF16" s="213"/>
      <c r="AG16" s="213"/>
      <c r="AH16" s="213"/>
      <c r="AI16" s="213"/>
      <c r="AJ16" s="213"/>
      <c r="AK16" s="213"/>
      <c r="AL16" s="214"/>
      <c r="AM16" s="177"/>
      <c r="AN16" s="178"/>
      <c r="AO16" s="4"/>
    </row>
    <row r="17" spans="1:41" s="1" customFormat="1" ht="12.75">
      <c r="A17" s="4"/>
      <c r="B17" s="212"/>
      <c r="C17" s="213"/>
      <c r="D17" s="213"/>
      <c r="E17" s="213"/>
      <c r="F17" s="213"/>
      <c r="G17" s="213"/>
      <c r="H17" s="213"/>
      <c r="I17" s="213"/>
      <c r="J17" s="213"/>
      <c r="K17" s="213"/>
      <c r="L17" s="214"/>
      <c r="M17" s="232"/>
      <c r="N17" s="233"/>
      <c r="O17" s="233"/>
      <c r="P17" s="233"/>
      <c r="Q17" s="234"/>
      <c r="R17" s="247"/>
      <c r="S17" s="248"/>
      <c r="T17" s="248"/>
      <c r="U17" s="249"/>
      <c r="V17" s="112"/>
      <c r="W17" s="112"/>
      <c r="X17" s="113"/>
      <c r="Y17" s="212"/>
      <c r="Z17" s="213"/>
      <c r="AA17" s="213"/>
      <c r="AB17" s="213"/>
      <c r="AC17" s="212"/>
      <c r="AD17" s="213"/>
      <c r="AE17" s="213"/>
      <c r="AF17" s="213"/>
      <c r="AG17" s="213"/>
      <c r="AH17" s="213"/>
      <c r="AI17" s="213"/>
      <c r="AJ17" s="213"/>
      <c r="AK17" s="213"/>
      <c r="AL17" s="214"/>
      <c r="AM17" s="209"/>
      <c r="AN17" s="211"/>
      <c r="AO17" s="4"/>
    </row>
    <row r="18" spans="1:41" s="1" customFormat="1" ht="12.75">
      <c r="A18" s="4"/>
      <c r="B18" s="212"/>
      <c r="C18" s="213"/>
      <c r="D18" s="213"/>
      <c r="E18" s="213"/>
      <c r="F18" s="213"/>
      <c r="G18" s="213"/>
      <c r="H18" s="213"/>
      <c r="I18" s="213"/>
      <c r="J18" s="213"/>
      <c r="K18" s="213"/>
      <c r="L18" s="214"/>
      <c r="M18" s="232"/>
      <c r="N18" s="233"/>
      <c r="O18" s="233"/>
      <c r="P18" s="233"/>
      <c r="Q18" s="234"/>
      <c r="R18" s="159"/>
      <c r="S18" s="160"/>
      <c r="T18" s="160"/>
      <c r="U18" s="250"/>
      <c r="V18" s="112"/>
      <c r="W18" s="112"/>
      <c r="X18" s="113"/>
      <c r="Y18" s="212"/>
      <c r="Z18" s="213"/>
      <c r="AA18" s="213"/>
      <c r="AB18" s="213"/>
      <c r="AC18" s="212"/>
      <c r="AD18" s="213"/>
      <c r="AE18" s="213"/>
      <c r="AF18" s="213"/>
      <c r="AG18" s="213"/>
      <c r="AH18" s="213"/>
      <c r="AI18" s="213"/>
      <c r="AJ18" s="213"/>
      <c r="AK18" s="213"/>
      <c r="AL18" s="214"/>
      <c r="AM18" s="212"/>
      <c r="AN18" s="214"/>
      <c r="AO18" s="4"/>
    </row>
    <row r="19" spans="1:41" s="1" customFormat="1" ht="12.75">
      <c r="A19" s="4"/>
      <c r="B19" s="212"/>
      <c r="C19" s="213"/>
      <c r="D19" s="213"/>
      <c r="E19" s="213"/>
      <c r="F19" s="213"/>
      <c r="G19" s="213"/>
      <c r="H19" s="213"/>
      <c r="I19" s="213"/>
      <c r="J19" s="213"/>
      <c r="K19" s="213"/>
      <c r="L19" s="214"/>
      <c r="M19" s="235"/>
      <c r="N19" s="236"/>
      <c r="O19" s="236"/>
      <c r="P19" s="236"/>
      <c r="Q19" s="237"/>
      <c r="R19" s="161"/>
      <c r="S19" s="162"/>
      <c r="T19" s="162"/>
      <c r="U19" s="251"/>
      <c r="V19" s="112"/>
      <c r="W19" s="112"/>
      <c r="X19" s="113"/>
      <c r="Y19" s="215"/>
      <c r="Z19" s="216"/>
      <c r="AA19" s="216"/>
      <c r="AB19" s="216"/>
      <c r="AC19" s="215"/>
      <c r="AD19" s="216"/>
      <c r="AE19" s="216"/>
      <c r="AF19" s="216"/>
      <c r="AG19" s="216"/>
      <c r="AH19" s="216"/>
      <c r="AI19" s="216"/>
      <c r="AJ19" s="216"/>
      <c r="AK19" s="216"/>
      <c r="AL19" s="217"/>
      <c r="AM19" s="212"/>
      <c r="AN19" s="214"/>
      <c r="AO19" s="4"/>
    </row>
    <row r="20" spans="1:41" s="1" customFormat="1" ht="37.5" customHeight="1">
      <c r="A20" s="4"/>
      <c r="B20" s="252" t="s">
        <v>79</v>
      </c>
      <c r="C20" s="253"/>
      <c r="D20" s="253"/>
      <c r="E20" s="256" t="str">
        <f>+'CARACTERIZACION INDICADOR'!C9</f>
        <v xml:space="preserve">Porcentaje de Mantenimientos preventivos realizados. </v>
      </c>
      <c r="F20" s="227"/>
      <c r="G20" s="227"/>
      <c r="H20" s="227"/>
      <c r="I20" s="227"/>
      <c r="J20" s="227"/>
      <c r="K20" s="227"/>
      <c r="L20" s="228"/>
      <c r="M20" s="257" t="s">
        <v>80</v>
      </c>
      <c r="N20" s="227"/>
      <c r="O20" s="227"/>
      <c r="P20" s="227"/>
      <c r="Q20" s="227"/>
      <c r="R20" s="227"/>
      <c r="S20" s="227"/>
      <c r="T20" s="227"/>
      <c r="U20" s="228"/>
      <c r="V20" s="257" t="s">
        <v>80</v>
      </c>
      <c r="W20" s="227"/>
      <c r="X20" s="227"/>
      <c r="Y20" s="227"/>
      <c r="Z20" s="227"/>
      <c r="AA20" s="227"/>
      <c r="AB20" s="228"/>
      <c r="AC20" s="257" t="s">
        <v>80</v>
      </c>
      <c r="AD20" s="227"/>
      <c r="AE20" s="227"/>
      <c r="AF20" s="227"/>
      <c r="AG20" s="227"/>
      <c r="AH20" s="227"/>
      <c r="AI20" s="227"/>
      <c r="AJ20" s="227"/>
      <c r="AK20" s="227"/>
      <c r="AL20" s="227"/>
      <c r="AM20" s="227"/>
      <c r="AN20" s="228"/>
      <c r="AO20" s="4"/>
    </row>
    <row r="21" spans="1:41" s="1" customFormat="1" ht="42.75" customHeight="1">
      <c r="A21" s="4"/>
      <c r="B21" s="254"/>
      <c r="C21" s="255"/>
      <c r="D21" s="255"/>
      <c r="E21" s="180"/>
      <c r="F21" s="180"/>
      <c r="G21" s="180"/>
      <c r="H21" s="180"/>
      <c r="I21" s="180"/>
      <c r="J21" s="180"/>
      <c r="K21" s="180"/>
      <c r="L21" s="181"/>
      <c r="M21" s="179" t="s">
        <v>81</v>
      </c>
      <c r="N21" s="180"/>
      <c r="O21" s="180"/>
      <c r="P21" s="180"/>
      <c r="Q21" s="180"/>
      <c r="R21" s="180"/>
      <c r="S21" s="180"/>
      <c r="T21" s="180"/>
      <c r="U21" s="181"/>
      <c r="V21" s="179" t="s">
        <v>82</v>
      </c>
      <c r="W21" s="180"/>
      <c r="X21" s="180"/>
      <c r="Y21" s="180"/>
      <c r="Z21" s="180"/>
      <c r="AA21" s="180"/>
      <c r="AB21" s="181"/>
      <c r="AC21" s="179" t="s">
        <v>83</v>
      </c>
      <c r="AD21" s="180"/>
      <c r="AE21" s="180"/>
      <c r="AF21" s="180"/>
      <c r="AG21" s="180"/>
      <c r="AH21" s="180"/>
      <c r="AI21" s="180"/>
      <c r="AJ21" s="180"/>
      <c r="AK21" s="180"/>
      <c r="AL21" s="180"/>
      <c r="AM21" s="180"/>
      <c r="AN21" s="181"/>
      <c r="AO21" s="4"/>
    </row>
    <row r="22" spans="1:41" s="1" customFormat="1" ht="23.25" customHeight="1">
      <c r="A22" s="4"/>
      <c r="B22" s="209"/>
      <c r="C22" s="210"/>
      <c r="D22" s="210"/>
      <c r="E22" s="210"/>
      <c r="F22" s="210"/>
      <c r="G22" s="210"/>
      <c r="H22" s="210"/>
      <c r="I22" s="210"/>
      <c r="J22" s="210"/>
      <c r="K22" s="210"/>
      <c r="L22" s="211"/>
      <c r="M22" s="200" t="s">
        <v>89</v>
      </c>
      <c r="N22" s="201"/>
      <c r="O22" s="201"/>
      <c r="P22" s="201"/>
      <c r="Q22" s="201"/>
      <c r="R22" s="201"/>
      <c r="S22" s="201"/>
      <c r="T22" s="201"/>
      <c r="U22" s="201"/>
      <c r="V22" s="191" t="s">
        <v>90</v>
      </c>
      <c r="W22" s="192"/>
      <c r="X22" s="192"/>
      <c r="Y22" s="192"/>
      <c r="Z22" s="192"/>
      <c r="AA22" s="192"/>
      <c r="AB22" s="193"/>
      <c r="AC22" s="191" t="s">
        <v>91</v>
      </c>
      <c r="AD22" s="192"/>
      <c r="AE22" s="192"/>
      <c r="AF22" s="192"/>
      <c r="AG22" s="192"/>
      <c r="AH22" s="192"/>
      <c r="AI22" s="192"/>
      <c r="AJ22" s="192"/>
      <c r="AK22" s="192"/>
      <c r="AL22" s="192"/>
      <c r="AM22" s="192"/>
      <c r="AN22" s="193"/>
      <c r="AO22" s="4"/>
    </row>
    <row r="23" spans="1:41" s="1" customFormat="1" ht="29.25" customHeight="1">
      <c r="A23" s="4"/>
      <c r="B23" s="212"/>
      <c r="C23" s="213"/>
      <c r="D23" s="213"/>
      <c r="E23" s="213"/>
      <c r="F23" s="213"/>
      <c r="G23" s="213"/>
      <c r="H23" s="213"/>
      <c r="I23" s="213"/>
      <c r="J23" s="213"/>
      <c r="K23" s="213"/>
      <c r="L23" s="214"/>
      <c r="M23" s="202"/>
      <c r="N23" s="203"/>
      <c r="O23" s="203"/>
      <c r="P23" s="203"/>
      <c r="Q23" s="203"/>
      <c r="R23" s="203"/>
      <c r="S23" s="203"/>
      <c r="T23" s="203"/>
      <c r="U23" s="203"/>
      <c r="V23" s="194"/>
      <c r="W23" s="195"/>
      <c r="X23" s="195"/>
      <c r="Y23" s="195"/>
      <c r="Z23" s="195"/>
      <c r="AA23" s="195"/>
      <c r="AB23" s="196"/>
      <c r="AC23" s="194"/>
      <c r="AD23" s="195"/>
      <c r="AE23" s="195"/>
      <c r="AF23" s="195"/>
      <c r="AG23" s="195"/>
      <c r="AH23" s="195"/>
      <c r="AI23" s="195"/>
      <c r="AJ23" s="195"/>
      <c r="AK23" s="195"/>
      <c r="AL23" s="195"/>
      <c r="AM23" s="195"/>
      <c r="AN23" s="196"/>
      <c r="AO23" s="4"/>
    </row>
    <row r="24" spans="1:41" s="1" customFormat="1" ht="15" customHeight="1">
      <c r="A24" s="4"/>
      <c r="B24" s="212"/>
      <c r="C24" s="213"/>
      <c r="D24" s="213"/>
      <c r="E24" s="213"/>
      <c r="F24" s="213"/>
      <c r="G24" s="213"/>
      <c r="H24" s="213"/>
      <c r="I24" s="213"/>
      <c r="J24" s="213"/>
      <c r="K24" s="213"/>
      <c r="L24" s="214"/>
      <c r="M24" s="202"/>
      <c r="N24" s="203"/>
      <c r="O24" s="203"/>
      <c r="P24" s="203"/>
      <c r="Q24" s="203"/>
      <c r="R24" s="203"/>
      <c r="S24" s="203"/>
      <c r="T24" s="203"/>
      <c r="U24" s="203"/>
      <c r="V24" s="194"/>
      <c r="W24" s="195"/>
      <c r="X24" s="195"/>
      <c r="Y24" s="195"/>
      <c r="Z24" s="195"/>
      <c r="AA24" s="195"/>
      <c r="AB24" s="196"/>
      <c r="AC24" s="194"/>
      <c r="AD24" s="195"/>
      <c r="AE24" s="195"/>
      <c r="AF24" s="195"/>
      <c r="AG24" s="195"/>
      <c r="AH24" s="195"/>
      <c r="AI24" s="195"/>
      <c r="AJ24" s="195"/>
      <c r="AK24" s="195"/>
      <c r="AL24" s="195"/>
      <c r="AM24" s="195"/>
      <c r="AN24" s="196"/>
      <c r="AO24" s="4"/>
    </row>
    <row r="25" spans="1:41" s="1" customFormat="1" ht="48" customHeight="1">
      <c r="A25" s="4"/>
      <c r="B25" s="212"/>
      <c r="C25" s="213"/>
      <c r="D25" s="213"/>
      <c r="E25" s="213"/>
      <c r="F25" s="213"/>
      <c r="G25" s="213"/>
      <c r="H25" s="213"/>
      <c r="I25" s="213"/>
      <c r="J25" s="213"/>
      <c r="K25" s="213"/>
      <c r="L25" s="214"/>
      <c r="M25" s="202"/>
      <c r="N25" s="203"/>
      <c r="O25" s="203"/>
      <c r="P25" s="203"/>
      <c r="Q25" s="203"/>
      <c r="R25" s="203"/>
      <c r="S25" s="203"/>
      <c r="T25" s="203"/>
      <c r="U25" s="203"/>
      <c r="V25" s="194"/>
      <c r="W25" s="195"/>
      <c r="X25" s="195"/>
      <c r="Y25" s="195"/>
      <c r="Z25" s="195"/>
      <c r="AA25" s="195"/>
      <c r="AB25" s="196"/>
      <c r="AC25" s="194"/>
      <c r="AD25" s="195"/>
      <c r="AE25" s="195"/>
      <c r="AF25" s="195"/>
      <c r="AG25" s="195"/>
      <c r="AH25" s="195"/>
      <c r="AI25" s="195"/>
      <c r="AJ25" s="195"/>
      <c r="AK25" s="195"/>
      <c r="AL25" s="195"/>
      <c r="AM25" s="195"/>
      <c r="AN25" s="196"/>
      <c r="AO25" s="4"/>
    </row>
    <row r="26" spans="1:41" s="1" customFormat="1" ht="56.25" customHeight="1">
      <c r="A26" s="4"/>
      <c r="B26" s="212"/>
      <c r="C26" s="213"/>
      <c r="D26" s="213"/>
      <c r="E26" s="213"/>
      <c r="F26" s="213"/>
      <c r="G26" s="213"/>
      <c r="H26" s="213"/>
      <c r="I26" s="213"/>
      <c r="J26" s="213"/>
      <c r="K26" s="213"/>
      <c r="L26" s="214"/>
      <c r="M26" s="202"/>
      <c r="N26" s="203"/>
      <c r="O26" s="203"/>
      <c r="P26" s="203"/>
      <c r="Q26" s="203"/>
      <c r="R26" s="203"/>
      <c r="S26" s="203"/>
      <c r="T26" s="203"/>
      <c r="U26" s="203"/>
      <c r="V26" s="194"/>
      <c r="W26" s="195"/>
      <c r="X26" s="195"/>
      <c r="Y26" s="195"/>
      <c r="Z26" s="195"/>
      <c r="AA26" s="195"/>
      <c r="AB26" s="196"/>
      <c r="AC26" s="194"/>
      <c r="AD26" s="195"/>
      <c r="AE26" s="195"/>
      <c r="AF26" s="195"/>
      <c r="AG26" s="195"/>
      <c r="AH26" s="195"/>
      <c r="AI26" s="195"/>
      <c r="AJ26" s="195"/>
      <c r="AK26" s="195"/>
      <c r="AL26" s="195"/>
      <c r="AM26" s="195"/>
      <c r="AN26" s="196"/>
      <c r="AO26" s="4"/>
    </row>
    <row r="27" spans="1:41" s="1" customFormat="1" ht="12.75">
      <c r="A27" s="4"/>
      <c r="B27" s="212"/>
      <c r="C27" s="213"/>
      <c r="D27" s="213"/>
      <c r="E27" s="213"/>
      <c r="F27" s="213"/>
      <c r="G27" s="213"/>
      <c r="H27" s="213"/>
      <c r="I27" s="213"/>
      <c r="J27" s="213"/>
      <c r="K27" s="213"/>
      <c r="L27" s="214"/>
      <c r="M27" s="204"/>
      <c r="N27" s="205"/>
      <c r="O27" s="205"/>
      <c r="P27" s="205"/>
      <c r="Q27" s="205"/>
      <c r="R27" s="205"/>
      <c r="S27" s="205"/>
      <c r="T27" s="205"/>
      <c r="U27" s="205"/>
      <c r="V27" s="197"/>
      <c r="W27" s="198"/>
      <c r="X27" s="198"/>
      <c r="Y27" s="198"/>
      <c r="Z27" s="198"/>
      <c r="AA27" s="198"/>
      <c r="AB27" s="199"/>
      <c r="AC27" s="197"/>
      <c r="AD27" s="198"/>
      <c r="AE27" s="198"/>
      <c r="AF27" s="198"/>
      <c r="AG27" s="198"/>
      <c r="AH27" s="198"/>
      <c r="AI27" s="198"/>
      <c r="AJ27" s="198"/>
      <c r="AK27" s="198"/>
      <c r="AL27" s="198"/>
      <c r="AM27" s="198"/>
      <c r="AN27" s="199"/>
      <c r="AO27" s="4"/>
    </row>
    <row r="28" spans="1:41" s="1" customFormat="1" ht="12.75">
      <c r="A28" s="4"/>
      <c r="B28" s="212"/>
      <c r="C28" s="213"/>
      <c r="D28" s="213"/>
      <c r="E28" s="213"/>
      <c r="F28" s="213"/>
      <c r="G28" s="213"/>
      <c r="H28" s="213"/>
      <c r="I28" s="213"/>
      <c r="J28" s="213"/>
      <c r="K28" s="213"/>
      <c r="L28" s="214"/>
      <c r="M28" s="152" t="s">
        <v>87</v>
      </c>
      <c r="N28" s="153"/>
      <c r="O28" s="153"/>
      <c r="P28" s="153"/>
      <c r="Q28" s="153"/>
      <c r="R28" s="153"/>
      <c r="S28" s="154"/>
      <c r="T28" s="152" t="s">
        <v>87</v>
      </c>
      <c r="U28" s="153"/>
      <c r="V28" s="153"/>
      <c r="W28" s="153"/>
      <c r="X28" s="153"/>
      <c r="Y28" s="153"/>
      <c r="Z28" s="154"/>
      <c r="AA28" s="152" t="s">
        <v>87</v>
      </c>
      <c r="AB28" s="153"/>
      <c r="AC28" s="153"/>
      <c r="AD28" s="153"/>
      <c r="AE28" s="153"/>
      <c r="AF28" s="153"/>
      <c r="AG28" s="153"/>
      <c r="AH28" s="153"/>
      <c r="AI28" s="153"/>
      <c r="AJ28" s="153"/>
      <c r="AK28" s="153"/>
      <c r="AL28" s="153"/>
      <c r="AM28" s="153"/>
      <c r="AN28" s="154"/>
      <c r="AO28" s="4"/>
    </row>
    <row r="29" spans="1:41" s="1" customFormat="1" ht="18.75" customHeight="1">
      <c r="A29" s="4"/>
      <c r="B29" s="212"/>
      <c r="C29" s="213"/>
      <c r="D29" s="213"/>
      <c r="E29" s="213"/>
      <c r="F29" s="213"/>
      <c r="G29" s="213"/>
      <c r="H29" s="213"/>
      <c r="I29" s="213"/>
      <c r="J29" s="213"/>
      <c r="K29" s="213"/>
      <c r="L29" s="214"/>
      <c r="M29" s="218"/>
      <c r="N29" s="219"/>
      <c r="O29" s="219"/>
      <c r="P29" s="219"/>
      <c r="Q29" s="220"/>
      <c r="R29" s="155" t="s">
        <v>88</v>
      </c>
      <c r="S29" s="156"/>
      <c r="T29" s="156"/>
      <c r="U29" s="156"/>
      <c r="V29" s="108"/>
      <c r="W29" s="109"/>
      <c r="X29" s="110"/>
      <c r="Y29" s="163" t="s">
        <v>88</v>
      </c>
      <c r="Z29" s="164"/>
      <c r="AA29" s="164"/>
      <c r="AB29" s="164"/>
      <c r="AC29" s="117"/>
      <c r="AD29" s="117"/>
      <c r="AE29" s="117"/>
      <c r="AF29" s="117"/>
      <c r="AG29" s="117"/>
      <c r="AH29" s="117"/>
      <c r="AI29" s="117"/>
      <c r="AJ29" s="117"/>
      <c r="AK29" s="117"/>
      <c r="AL29" s="120"/>
      <c r="AM29" s="163" t="s">
        <v>88</v>
      </c>
      <c r="AN29" s="176"/>
      <c r="AO29" s="4"/>
    </row>
    <row r="30" spans="1:41" s="1" customFormat="1" ht="12.75">
      <c r="A30" s="4"/>
      <c r="B30" s="212"/>
      <c r="C30" s="213"/>
      <c r="D30" s="213"/>
      <c r="E30" s="213"/>
      <c r="F30" s="213"/>
      <c r="G30" s="213"/>
      <c r="H30" s="213"/>
      <c r="I30" s="213"/>
      <c r="J30" s="213"/>
      <c r="K30" s="213"/>
      <c r="L30" s="214"/>
      <c r="M30" s="221"/>
      <c r="N30" s="222"/>
      <c r="O30" s="222"/>
      <c r="P30" s="222"/>
      <c r="Q30" s="223"/>
      <c r="R30" s="157"/>
      <c r="S30" s="158"/>
      <c r="T30" s="158"/>
      <c r="U30" s="158"/>
      <c r="V30" s="111"/>
      <c r="W30" s="112"/>
      <c r="X30" s="113"/>
      <c r="Y30" s="165"/>
      <c r="Z30" s="166"/>
      <c r="AA30" s="166"/>
      <c r="AB30" s="166"/>
      <c r="AC30" s="118"/>
      <c r="AD30" s="118"/>
      <c r="AE30" s="118"/>
      <c r="AF30" s="118"/>
      <c r="AG30" s="118"/>
      <c r="AH30" s="118"/>
      <c r="AI30" s="118"/>
      <c r="AJ30" s="118"/>
      <c r="AK30" s="118"/>
      <c r="AL30" s="121"/>
      <c r="AM30" s="177"/>
      <c r="AN30" s="178"/>
      <c r="AO30" s="4"/>
    </row>
    <row r="31" spans="1:41" s="1" customFormat="1" ht="32.25" customHeight="1">
      <c r="A31" s="4"/>
      <c r="B31" s="212"/>
      <c r="C31" s="213"/>
      <c r="D31" s="213"/>
      <c r="E31" s="213"/>
      <c r="F31" s="213"/>
      <c r="G31" s="213"/>
      <c r="H31" s="213"/>
      <c r="I31" s="213"/>
      <c r="J31" s="213"/>
      <c r="K31" s="213"/>
      <c r="L31" s="214"/>
      <c r="M31" s="221"/>
      <c r="N31" s="222"/>
      <c r="O31" s="222"/>
      <c r="P31" s="222"/>
      <c r="Q31" s="223"/>
      <c r="R31" s="159"/>
      <c r="S31" s="160"/>
      <c r="T31" s="160"/>
      <c r="U31" s="160"/>
      <c r="V31" s="111"/>
      <c r="W31" s="112"/>
      <c r="X31" s="113"/>
      <c r="Y31" s="167"/>
      <c r="Z31" s="168"/>
      <c r="AA31" s="168"/>
      <c r="AB31" s="169"/>
      <c r="AC31" s="118"/>
      <c r="AD31" s="118"/>
      <c r="AE31" s="118"/>
      <c r="AF31" s="118"/>
      <c r="AG31" s="118"/>
      <c r="AH31" s="118"/>
      <c r="AI31" s="118"/>
      <c r="AJ31" s="118"/>
      <c r="AK31" s="118"/>
      <c r="AL31" s="121"/>
      <c r="AM31" s="167"/>
      <c r="AN31" s="169"/>
      <c r="AO31" s="4"/>
    </row>
    <row r="32" spans="1:41" s="1" customFormat="1" ht="12.75">
      <c r="A32" s="4"/>
      <c r="B32" s="212"/>
      <c r="C32" s="213"/>
      <c r="D32" s="213"/>
      <c r="E32" s="213"/>
      <c r="F32" s="213"/>
      <c r="G32" s="213"/>
      <c r="H32" s="213"/>
      <c r="I32" s="213"/>
      <c r="J32" s="213"/>
      <c r="K32" s="213"/>
      <c r="L32" s="214"/>
      <c r="M32" s="221"/>
      <c r="N32" s="222"/>
      <c r="O32" s="222"/>
      <c r="P32" s="222"/>
      <c r="Q32" s="223"/>
      <c r="R32" s="159"/>
      <c r="S32" s="160"/>
      <c r="T32" s="160"/>
      <c r="U32" s="160"/>
      <c r="V32" s="111"/>
      <c r="W32" s="112"/>
      <c r="X32" s="113"/>
      <c r="Y32" s="170"/>
      <c r="Z32" s="171"/>
      <c r="AA32" s="171"/>
      <c r="AB32" s="172"/>
      <c r="AC32" s="118"/>
      <c r="AD32" s="118"/>
      <c r="AE32" s="118"/>
      <c r="AF32" s="118"/>
      <c r="AG32" s="118"/>
      <c r="AH32" s="118"/>
      <c r="AI32" s="118"/>
      <c r="AJ32" s="118"/>
      <c r="AK32" s="118"/>
      <c r="AL32" s="121"/>
      <c r="AM32" s="170"/>
      <c r="AN32" s="172"/>
      <c r="AO32" s="4"/>
    </row>
    <row r="33" spans="1:41" s="1" customFormat="1" ht="12.75">
      <c r="A33" s="4"/>
      <c r="B33" s="215"/>
      <c r="C33" s="216"/>
      <c r="D33" s="216"/>
      <c r="E33" s="216"/>
      <c r="F33" s="216"/>
      <c r="G33" s="216"/>
      <c r="H33" s="216"/>
      <c r="I33" s="216"/>
      <c r="J33" s="216"/>
      <c r="K33" s="216"/>
      <c r="L33" s="217"/>
      <c r="M33" s="224"/>
      <c r="N33" s="225"/>
      <c r="O33" s="225"/>
      <c r="P33" s="225"/>
      <c r="Q33" s="226"/>
      <c r="R33" s="161"/>
      <c r="S33" s="162"/>
      <c r="T33" s="162"/>
      <c r="U33" s="162"/>
      <c r="V33" s="114"/>
      <c r="W33" s="115"/>
      <c r="X33" s="116"/>
      <c r="Y33" s="173"/>
      <c r="Z33" s="174"/>
      <c r="AA33" s="174"/>
      <c r="AB33" s="175"/>
      <c r="AC33" s="119"/>
      <c r="AD33" s="119"/>
      <c r="AE33" s="119"/>
      <c r="AF33" s="119"/>
      <c r="AG33" s="119"/>
      <c r="AH33" s="119"/>
      <c r="AI33" s="119"/>
      <c r="AJ33" s="119"/>
      <c r="AK33" s="119"/>
      <c r="AL33" s="122"/>
      <c r="AM33" s="173"/>
      <c r="AN33" s="175"/>
      <c r="AO33" s="4"/>
    </row>
  </sheetData>
  <mergeCells count="45">
    <mergeCell ref="M7:U7"/>
    <mergeCell ref="Y15:AB16"/>
    <mergeCell ref="Y17:AB19"/>
    <mergeCell ref="AC15:AL19"/>
    <mergeCell ref="AA14:AN14"/>
    <mergeCell ref="AM15:AN16"/>
    <mergeCell ref="AM17:AN19"/>
    <mergeCell ref="V7:AB7"/>
    <mergeCell ref="V8:AB8"/>
    <mergeCell ref="V9:AB13"/>
    <mergeCell ref="AC7:AN7"/>
    <mergeCell ref="M2:S5"/>
    <mergeCell ref="B22:L33"/>
    <mergeCell ref="B9:L19"/>
    <mergeCell ref="M28:S28"/>
    <mergeCell ref="M29:Q33"/>
    <mergeCell ref="E7:L8"/>
    <mergeCell ref="M15:Q19"/>
    <mergeCell ref="M8:U8"/>
    <mergeCell ref="M9:U13"/>
    <mergeCell ref="M14:U14"/>
    <mergeCell ref="R15:U16"/>
    <mergeCell ref="R17:U19"/>
    <mergeCell ref="B7:D8"/>
    <mergeCell ref="B20:D21"/>
    <mergeCell ref="E20:L21"/>
    <mergeCell ref="M20:U20"/>
    <mergeCell ref="AC8:AN8"/>
    <mergeCell ref="AC9:AN13"/>
    <mergeCell ref="AC22:AN27"/>
    <mergeCell ref="M22:U27"/>
    <mergeCell ref="V22:AB27"/>
    <mergeCell ref="M21:U21"/>
    <mergeCell ref="V20:AB20"/>
    <mergeCell ref="V21:AB21"/>
    <mergeCell ref="AC20:AN20"/>
    <mergeCell ref="AC21:AN21"/>
    <mergeCell ref="T28:Z28"/>
    <mergeCell ref="AA28:AN28"/>
    <mergeCell ref="R29:U30"/>
    <mergeCell ref="R31:U33"/>
    <mergeCell ref="Y29:AB30"/>
    <mergeCell ref="Y31:AB33"/>
    <mergeCell ref="AM29:AN30"/>
    <mergeCell ref="AM31:AN33"/>
  </mergeCells>
  <printOptions horizontalCentered="1"/>
  <pageMargins left="1.1811023622047245" right="0.39370078740157483" top="0.98425196850393704" bottom="0.98425196850393704" header="0.51181102362204722" footer="0.51181102362204722"/>
  <pageSetup paperSize="5" scale="34" orientation="landscape" r:id="rId1"/>
  <headerFooter>
    <oddFooter>&amp;L&amp;8DE-SOGI-PR-06-FR-01 V04 F23-11-2015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6B9E3-D883-4071-918D-5FBD2F42788C}">
  <dimension ref="A1:T18"/>
  <sheetViews>
    <sheetView showGridLines="0" topLeftCell="F5" zoomScale="130" zoomScaleNormal="130" workbookViewId="0">
      <selection activeCell="H9" sqref="H9:L9"/>
    </sheetView>
  </sheetViews>
  <sheetFormatPr defaultColWidth="11.42578125" defaultRowHeight="12.75"/>
  <cols>
    <col min="1" max="1" width="3.7109375" style="3" customWidth="1"/>
    <col min="2" max="2" width="25.28515625" style="3" customWidth="1"/>
    <col min="3" max="3" width="26.140625" style="3" customWidth="1"/>
    <col min="4" max="4" width="43" style="3" customWidth="1"/>
    <col min="5" max="5" width="75.7109375" style="3" customWidth="1"/>
    <col min="6" max="13" width="12.28515625" style="3" customWidth="1"/>
    <col min="14" max="14" width="14.28515625" style="3" customWidth="1"/>
    <col min="15" max="17" width="12.28515625" style="3" customWidth="1"/>
    <col min="18" max="18" width="14" style="3" customWidth="1"/>
    <col min="19" max="19" width="3.7109375" style="3" customWidth="1"/>
    <col min="20" max="16384" width="11.42578125" style="3"/>
  </cols>
  <sheetData>
    <row r="1" spans="1:20" s="7" customFormat="1" ht="13.5" thickBot="1">
      <c r="A1" s="4"/>
      <c r="B1" s="4"/>
      <c r="C1" s="4"/>
      <c r="D1" s="5"/>
      <c r="E1" s="4"/>
      <c r="F1" s="4"/>
      <c r="G1" s="4"/>
      <c r="H1" s="4"/>
      <c r="I1" s="4"/>
      <c r="J1" s="4"/>
      <c r="K1" s="4"/>
      <c r="L1" s="4"/>
      <c r="M1" s="4"/>
      <c r="N1" s="4"/>
      <c r="O1" s="4"/>
      <c r="P1" s="4"/>
      <c r="Q1" s="4"/>
      <c r="R1" s="4"/>
      <c r="S1" s="4"/>
    </row>
    <row r="2" spans="1:20" s="7" customFormat="1" ht="15.75">
      <c r="A2" s="4"/>
      <c r="B2" s="8"/>
      <c r="C2" s="9"/>
      <c r="D2" s="67" t="str">
        <f>+'CARACTERIZACION INDICADOR'!D2</f>
        <v>Macroproceso:  GESTIÓN TECNOLÓGICA</v>
      </c>
      <c r="E2" s="68"/>
      <c r="F2" s="68"/>
      <c r="G2" s="132" t="s">
        <v>54</v>
      </c>
      <c r="H2" s="132"/>
      <c r="I2" s="69"/>
      <c r="J2" s="68"/>
      <c r="K2" s="11"/>
      <c r="L2" s="11"/>
      <c r="M2" s="36"/>
      <c r="N2" s="22"/>
      <c r="O2" s="11"/>
      <c r="P2" s="11"/>
      <c r="Q2" s="36"/>
      <c r="R2" s="44"/>
      <c r="S2" s="4"/>
    </row>
    <row r="3" spans="1:20" s="7" customFormat="1" ht="15.75">
      <c r="A3" s="4"/>
      <c r="B3" s="13"/>
      <c r="C3" s="14"/>
      <c r="D3" s="70" t="str">
        <f>+'CARACTERIZACION INDICADOR'!D3</f>
        <v>Proceso: GESTIÓN RECURSOS DE TECNOLOGÍA</v>
      </c>
      <c r="E3" s="71"/>
      <c r="F3" s="71"/>
      <c r="G3" s="133"/>
      <c r="H3" s="133"/>
      <c r="I3" s="72"/>
      <c r="J3" s="71"/>
      <c r="N3" s="23"/>
      <c r="R3" s="45"/>
      <c r="S3" s="4"/>
    </row>
    <row r="4" spans="1:20" s="7" customFormat="1" ht="15.75">
      <c r="A4" s="4"/>
      <c r="B4" s="18"/>
      <c r="C4" s="19"/>
      <c r="D4" s="70" t="str">
        <f>+'CARACTERIZACION INDICADOR'!D4</f>
        <v>Grupo de Trabajo : OFICINA DE LAS TECNOLOGÍAS DE LA INFORMACIÓN - OTI</v>
      </c>
      <c r="E4" s="73"/>
      <c r="F4" s="73"/>
      <c r="G4" s="133"/>
      <c r="H4" s="133"/>
      <c r="I4" s="74"/>
      <c r="J4" s="73"/>
      <c r="K4" s="17"/>
      <c r="L4" s="17"/>
      <c r="M4" s="17"/>
      <c r="N4" s="24"/>
      <c r="O4" s="17"/>
      <c r="P4" s="17"/>
      <c r="Q4" s="17"/>
      <c r="R4" s="46"/>
      <c r="S4" s="4"/>
    </row>
    <row r="5" spans="1:20" s="7" customFormat="1" ht="16.5" thickBot="1">
      <c r="A5" s="4"/>
      <c r="B5" s="40"/>
      <c r="C5" s="48"/>
      <c r="D5" s="75"/>
      <c r="E5" s="75"/>
      <c r="F5" s="75"/>
      <c r="G5" s="134"/>
      <c r="H5" s="134"/>
      <c r="I5" s="75"/>
      <c r="J5" s="75"/>
      <c r="K5" s="48"/>
      <c r="L5" s="48"/>
      <c r="M5" s="48"/>
      <c r="N5" s="48"/>
      <c r="O5" s="48"/>
      <c r="P5" s="48"/>
      <c r="Q5" s="48"/>
      <c r="R5" s="49"/>
      <c r="S5" s="4"/>
    </row>
    <row r="6" spans="1:20" s="7" customFormat="1">
      <c r="A6" s="4"/>
      <c r="B6" s="4"/>
      <c r="C6" s="4"/>
      <c r="D6" s="4"/>
      <c r="E6" s="4"/>
      <c r="F6" s="4"/>
      <c r="G6" s="4"/>
      <c r="H6" s="4"/>
      <c r="I6" s="4"/>
      <c r="J6" s="4"/>
      <c r="K6" s="4"/>
      <c r="L6" s="4"/>
      <c r="M6" s="4"/>
      <c r="N6" s="4"/>
      <c r="O6" s="4"/>
      <c r="P6" s="4"/>
      <c r="Q6" s="4"/>
      <c r="R6" s="4"/>
      <c r="S6" s="4"/>
    </row>
    <row r="7" spans="1:20" s="7" customFormat="1">
      <c r="A7" s="4"/>
      <c r="B7" s="150" t="s">
        <v>55</v>
      </c>
      <c r="C7" s="148" t="s">
        <v>56</v>
      </c>
      <c r="D7" s="148" t="s">
        <v>57</v>
      </c>
      <c r="E7" s="148" t="s">
        <v>58</v>
      </c>
      <c r="F7" s="145" t="s">
        <v>54</v>
      </c>
      <c r="G7" s="146"/>
      <c r="H7" s="146"/>
      <c r="I7" s="146"/>
      <c r="J7" s="146"/>
      <c r="K7" s="146"/>
      <c r="L7" s="146"/>
      <c r="M7" s="146"/>
      <c r="N7" s="146"/>
      <c r="O7" s="146"/>
      <c r="P7" s="146"/>
      <c r="Q7" s="146"/>
      <c r="R7" s="147"/>
      <c r="S7" s="4"/>
    </row>
    <row r="8" spans="1:20" ht="13.5" thickBot="1">
      <c r="A8" s="4"/>
      <c r="B8" s="151"/>
      <c r="C8" s="149"/>
      <c r="D8" s="149"/>
      <c r="E8" s="149"/>
      <c r="F8" s="51" t="s">
        <v>59</v>
      </c>
      <c r="G8" s="51" t="s">
        <v>60</v>
      </c>
      <c r="H8" s="51" t="s">
        <v>61</v>
      </c>
      <c r="I8" s="51" t="s">
        <v>62</v>
      </c>
      <c r="J8" s="51" t="s">
        <v>63</v>
      </c>
      <c r="K8" s="51" t="s">
        <v>64</v>
      </c>
      <c r="L8" s="51" t="s">
        <v>65</v>
      </c>
      <c r="M8" s="51" t="s">
        <v>66</v>
      </c>
      <c r="N8" s="51" t="s">
        <v>67</v>
      </c>
      <c r="O8" s="51" t="s">
        <v>68</v>
      </c>
      <c r="P8" s="51" t="s">
        <v>69</v>
      </c>
      <c r="Q8" s="51" t="s">
        <v>70</v>
      </c>
      <c r="R8" s="51" t="s">
        <v>71</v>
      </c>
      <c r="S8" s="4"/>
    </row>
    <row r="9" spans="1:20" ht="15.75">
      <c r="A9" s="4"/>
      <c r="B9" s="135" t="str">
        <f>+'CARACTERIZACION INDICADOR'!B8</f>
        <v>MP -  GNTI - PO - 03 - IN - 01</v>
      </c>
      <c r="C9" s="138" t="str">
        <f>+'CARACTERIZACION INDICADOR'!C8</f>
        <v xml:space="preserve">Porcentaje de equipos (PC´´s y Servidores) con actualizaciòn de version de la protección de antivirus para la vigencia 2022. </v>
      </c>
      <c r="D9" s="141" t="str">
        <f>+'CARACTERIZACION INDICADOR'!G8</f>
        <v xml:space="preserve">Número de equipos con actualizaciòn de versiòn  de proteccion (antivirus) / Número total de equipos con actualizaciòn de version de las licencias adquiridas de antivirus.
</v>
      </c>
      <c r="E9" s="52" t="s">
        <v>72</v>
      </c>
      <c r="F9" s="102" t="s">
        <v>92</v>
      </c>
      <c r="G9" s="102">
        <v>0</v>
      </c>
      <c r="H9" s="102"/>
      <c r="I9" s="99"/>
      <c r="J9" s="99"/>
      <c r="K9" s="99"/>
      <c r="L9" s="99"/>
      <c r="M9" s="100"/>
      <c r="N9" s="100"/>
      <c r="O9" s="100"/>
      <c r="P9" s="100"/>
      <c r="Q9" s="100"/>
      <c r="R9" s="53">
        <f>SUM(F9:L9)</f>
        <v>0</v>
      </c>
      <c r="S9" s="4"/>
    </row>
    <row r="10" spans="1:20" ht="31.5">
      <c r="A10" s="4"/>
      <c r="B10" s="136"/>
      <c r="C10" s="139"/>
      <c r="D10" s="142"/>
      <c r="E10" s="54" t="s">
        <v>73</v>
      </c>
      <c r="F10" s="99">
        <v>78</v>
      </c>
      <c r="G10" s="99">
        <v>0</v>
      </c>
      <c r="H10" s="99">
        <v>58</v>
      </c>
      <c r="I10" s="99">
        <v>78</v>
      </c>
      <c r="J10" s="99">
        <v>98</v>
      </c>
      <c r="K10" s="99">
        <v>78</v>
      </c>
      <c r="L10" s="99">
        <v>80</v>
      </c>
      <c r="M10" s="99">
        <v>0</v>
      </c>
      <c r="N10" s="99">
        <v>0</v>
      </c>
      <c r="O10" s="99">
        <v>0</v>
      </c>
      <c r="P10" s="99">
        <v>0</v>
      </c>
      <c r="Q10" s="99">
        <v>0</v>
      </c>
      <c r="R10" s="55">
        <f>SUM(F10:Q10)</f>
        <v>470</v>
      </c>
      <c r="S10" s="4"/>
    </row>
    <row r="11" spans="1:20" ht="15.75">
      <c r="A11" s="4"/>
      <c r="B11" s="136"/>
      <c r="C11" s="139"/>
      <c r="D11" s="142"/>
      <c r="E11" s="56" t="s">
        <v>74</v>
      </c>
      <c r="F11" s="57" t="e">
        <f>F9/F10</f>
        <v>#VALUE!</v>
      </c>
      <c r="G11" s="57" t="e">
        <f t="shared" ref="G11:Q11" si="0">G9/G10</f>
        <v>#DIV/0!</v>
      </c>
      <c r="H11" s="57">
        <f t="shared" si="0"/>
        <v>0</v>
      </c>
      <c r="I11" s="57">
        <f t="shared" si="0"/>
        <v>0</v>
      </c>
      <c r="J11" s="57">
        <f t="shared" si="0"/>
        <v>0</v>
      </c>
      <c r="K11" s="57">
        <f t="shared" si="0"/>
        <v>0</v>
      </c>
      <c r="L11" s="57">
        <f>L9/L10</f>
        <v>0</v>
      </c>
      <c r="M11" s="57" t="e">
        <f t="shared" si="0"/>
        <v>#DIV/0!</v>
      </c>
      <c r="N11" s="57" t="e">
        <f t="shared" si="0"/>
        <v>#DIV/0!</v>
      </c>
      <c r="O11" s="57" t="e">
        <f t="shared" si="0"/>
        <v>#DIV/0!</v>
      </c>
      <c r="P11" s="57" t="e">
        <f t="shared" si="0"/>
        <v>#DIV/0!</v>
      </c>
      <c r="Q11" s="57" t="e">
        <f t="shared" si="0"/>
        <v>#DIV/0!</v>
      </c>
      <c r="R11" s="58">
        <f>R9/R10</f>
        <v>0</v>
      </c>
      <c r="S11" s="4"/>
      <c r="T11" s="50"/>
    </row>
    <row r="12" spans="1:20" ht="16.5" thickBot="1">
      <c r="A12" s="4"/>
      <c r="B12" s="137"/>
      <c r="C12" s="140"/>
      <c r="D12" s="143"/>
      <c r="E12" s="59" t="s">
        <v>75</v>
      </c>
      <c r="F12" s="60">
        <f>+'CARACTERIZACION INDICADOR'!M8</f>
        <v>0.85</v>
      </c>
      <c r="G12" s="60">
        <f>+'CARACTERIZACION INDICADOR'!M8</f>
        <v>0.85</v>
      </c>
      <c r="H12" s="60">
        <f>+'CARACTERIZACION INDICADOR'!M8</f>
        <v>0.85</v>
      </c>
      <c r="I12" s="60">
        <f>+'CARACTERIZACION INDICADOR'!M8</f>
        <v>0.85</v>
      </c>
      <c r="J12" s="60">
        <f>+'CARACTERIZACION INDICADOR'!M8</f>
        <v>0.85</v>
      </c>
      <c r="K12" s="60">
        <f>+'CARACTERIZACION INDICADOR'!M8</f>
        <v>0.85</v>
      </c>
      <c r="L12" s="60">
        <f>+'CARACTERIZACION INDICADOR'!M8</f>
        <v>0.85</v>
      </c>
      <c r="M12" s="60">
        <f>+'CARACTERIZACION INDICADOR'!M8</f>
        <v>0.85</v>
      </c>
      <c r="N12" s="60">
        <f>+'CARACTERIZACION INDICADOR'!M8</f>
        <v>0.85</v>
      </c>
      <c r="O12" s="60">
        <f>+'CARACTERIZACION INDICADOR'!M8</f>
        <v>0.85</v>
      </c>
      <c r="P12" s="60">
        <f>+'CARACTERIZACION INDICADOR'!M8</f>
        <v>0.85</v>
      </c>
      <c r="Q12" s="60">
        <f>+'CARACTERIZACION INDICADOR'!M8</f>
        <v>0.85</v>
      </c>
      <c r="R12" s="61">
        <f>+'CARACTERIZACION INDICADOR'!M8</f>
        <v>0.85</v>
      </c>
      <c r="S12" s="4"/>
    </row>
    <row r="13" spans="1:20" ht="15.75">
      <c r="A13" s="4"/>
      <c r="B13" s="135" t="str">
        <f>+'CARACTERIZACION INDICADOR'!B9</f>
        <v>MP -  GNTI - PO - 03 - IN - 02</v>
      </c>
      <c r="C13" s="144" t="str">
        <f>+'CARACTERIZACION INDICADOR'!C9</f>
        <v xml:space="preserve">Porcentaje de Mantenimientos preventivos realizados. </v>
      </c>
      <c r="D13" s="141" t="str">
        <f>+'CARACTERIZACION INDICADOR'!G9</f>
        <v xml:space="preserve">Número de Mantenimientos realizados / 
Número de Mantenimientos programados
</v>
      </c>
      <c r="E13" s="52" t="s">
        <v>76</v>
      </c>
      <c r="F13" s="100">
        <v>74</v>
      </c>
      <c r="G13" s="100">
        <v>180</v>
      </c>
      <c r="H13" s="100">
        <v>17</v>
      </c>
      <c r="I13" s="100">
        <v>32</v>
      </c>
      <c r="J13" s="100">
        <v>16</v>
      </c>
      <c r="K13" s="100">
        <v>20</v>
      </c>
      <c r="L13" s="100">
        <v>38</v>
      </c>
      <c r="M13" s="100">
        <v>25</v>
      </c>
      <c r="N13" s="100"/>
      <c r="O13" s="100"/>
      <c r="P13" s="100"/>
      <c r="Q13" s="100"/>
      <c r="R13" s="53">
        <f>SUM(F13:Q13)</f>
        <v>402</v>
      </c>
      <c r="S13" s="4"/>
    </row>
    <row r="14" spans="1:20" ht="15.75">
      <c r="A14" s="4"/>
      <c r="B14" s="136"/>
      <c r="C14" s="139"/>
      <c r="D14" s="142"/>
      <c r="E14" s="54" t="s">
        <v>77</v>
      </c>
      <c r="F14" s="101">
        <v>74</v>
      </c>
      <c r="G14" s="101">
        <v>180</v>
      </c>
      <c r="H14" s="101">
        <v>17</v>
      </c>
      <c r="I14" s="101">
        <v>32</v>
      </c>
      <c r="J14" s="101">
        <v>16</v>
      </c>
      <c r="K14" s="101">
        <v>20</v>
      </c>
      <c r="L14" s="101">
        <v>40</v>
      </c>
      <c r="M14" s="101">
        <v>25</v>
      </c>
      <c r="N14" s="101">
        <v>25</v>
      </c>
      <c r="O14" s="101">
        <v>25</v>
      </c>
      <c r="P14" s="101">
        <v>25</v>
      </c>
      <c r="Q14" s="101">
        <v>27</v>
      </c>
      <c r="R14" s="55">
        <f>SUM(F14:Q14)</f>
        <v>506</v>
      </c>
      <c r="S14" s="4"/>
    </row>
    <row r="15" spans="1:20" ht="15.75">
      <c r="A15" s="4"/>
      <c r="B15" s="136"/>
      <c r="C15" s="139"/>
      <c r="D15" s="142"/>
      <c r="E15" s="56" t="s">
        <v>74</v>
      </c>
      <c r="F15" s="57">
        <f>F13/F14</f>
        <v>1</v>
      </c>
      <c r="G15" s="57">
        <f t="shared" ref="G15:K15" si="1">G13/G14</f>
        <v>1</v>
      </c>
      <c r="H15" s="57">
        <f t="shared" si="1"/>
        <v>1</v>
      </c>
      <c r="I15" s="57">
        <f>I13/I14</f>
        <v>1</v>
      </c>
      <c r="J15" s="57">
        <f t="shared" si="1"/>
        <v>1</v>
      </c>
      <c r="K15" s="57">
        <f t="shared" si="1"/>
        <v>1</v>
      </c>
      <c r="L15" s="57">
        <f>L13/L14</f>
        <v>0.95</v>
      </c>
      <c r="M15" s="57">
        <f>M13/M14</f>
        <v>1</v>
      </c>
      <c r="N15" s="57">
        <f>N13/N14</f>
        <v>0</v>
      </c>
      <c r="O15" s="57">
        <f t="shared" ref="O15:Q15" si="2">O13/O14</f>
        <v>0</v>
      </c>
      <c r="P15" s="57">
        <f t="shared" si="2"/>
        <v>0</v>
      </c>
      <c r="Q15" s="57">
        <f t="shared" si="2"/>
        <v>0</v>
      </c>
      <c r="R15" s="58">
        <f>R13/R14</f>
        <v>0.7944664031620553</v>
      </c>
      <c r="S15" s="4"/>
    </row>
    <row r="16" spans="1:20" ht="16.5" thickBot="1">
      <c r="A16" s="4"/>
      <c r="B16" s="137"/>
      <c r="C16" s="140"/>
      <c r="D16" s="143"/>
      <c r="E16" s="59" t="s">
        <v>75</v>
      </c>
      <c r="F16" s="60">
        <f>+'CARACTERIZACION INDICADOR'!M9</f>
        <v>0.85</v>
      </c>
      <c r="G16" s="60">
        <f>+'CARACTERIZACION INDICADOR'!M9</f>
        <v>0.85</v>
      </c>
      <c r="H16" s="60">
        <f>+'CARACTERIZACION INDICADOR'!M9</f>
        <v>0.85</v>
      </c>
      <c r="I16" s="60">
        <f>+'CARACTERIZACION INDICADOR'!M9</f>
        <v>0.85</v>
      </c>
      <c r="J16" s="60">
        <f>+'CARACTERIZACION INDICADOR'!M9</f>
        <v>0.85</v>
      </c>
      <c r="K16" s="60">
        <f>+'CARACTERIZACION INDICADOR'!M9</f>
        <v>0.85</v>
      </c>
      <c r="L16" s="60">
        <f>+'CARACTERIZACION INDICADOR'!M9</f>
        <v>0.85</v>
      </c>
      <c r="M16" s="60">
        <f>+'CARACTERIZACION INDICADOR'!M9</f>
        <v>0.85</v>
      </c>
      <c r="N16" s="60">
        <f>+'CARACTERIZACION INDICADOR'!M9</f>
        <v>0.85</v>
      </c>
      <c r="O16" s="60">
        <f>+'CARACTERIZACION INDICADOR'!M9</f>
        <v>0.85</v>
      </c>
      <c r="P16" s="60">
        <f>+'CARACTERIZACION INDICADOR'!M9</f>
        <v>0.85</v>
      </c>
      <c r="Q16" s="60">
        <f>+'CARACTERIZACION INDICADOR'!M9</f>
        <v>0.85</v>
      </c>
      <c r="R16" s="61">
        <f>+'CARACTERIZACION INDICADOR'!M9</f>
        <v>0.85</v>
      </c>
      <c r="S16" s="4"/>
    </row>
    <row r="17" spans="1:19">
      <c r="A17" s="4"/>
      <c r="B17" s="4"/>
      <c r="C17" s="4"/>
      <c r="D17" s="4"/>
      <c r="E17" s="4"/>
      <c r="F17" s="4"/>
      <c r="G17" s="4"/>
      <c r="H17" s="4"/>
      <c r="I17" s="104"/>
      <c r="J17" s="104"/>
      <c r="K17" s="4"/>
      <c r="L17" s="4"/>
      <c r="M17" s="4"/>
      <c r="N17" s="4"/>
      <c r="O17" s="4"/>
      <c r="P17" s="4"/>
      <c r="Q17" s="4"/>
      <c r="R17" s="4"/>
      <c r="S17" s="4"/>
    </row>
    <row r="18" spans="1:19">
      <c r="E18" s="98"/>
      <c r="I18" s="103"/>
      <c r="J18" s="103"/>
    </row>
  </sheetData>
  <mergeCells count="12">
    <mergeCell ref="G2:H5"/>
    <mergeCell ref="B7:B8"/>
    <mergeCell ref="C7:C8"/>
    <mergeCell ref="D7:D8"/>
    <mergeCell ref="E7:E8"/>
    <mergeCell ref="F7:R7"/>
    <mergeCell ref="B9:B12"/>
    <mergeCell ref="C9:C12"/>
    <mergeCell ref="D9:D12"/>
    <mergeCell ref="B13:B16"/>
    <mergeCell ref="C13:C16"/>
    <mergeCell ref="D13:D16"/>
  </mergeCells>
  <printOptions horizontalCentered="1" verticalCentered="1"/>
  <pageMargins left="1.1811023622047245" right="0" top="0.98425196850393704" bottom="0.98425196850393704" header="0.51181102362204722" footer="0.51181102362204722"/>
  <pageSetup paperSize="5" scale="51" orientation="landscape" r:id="rId1"/>
  <headerFooter>
    <oddFooter>&amp;L&amp;8DE-SOGI-PR-06-FR-01 V04 F23-11-2015</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CE9E8F3EA72E34CBD546CD18E7720BE" ma:contentTypeVersion="11" ma:contentTypeDescription="Crear nuevo documento." ma:contentTypeScope="" ma:versionID="b9392807af79c21561241f5e8af68c1c">
  <xsd:schema xmlns:xsd="http://www.w3.org/2001/XMLSchema" xmlns:xs="http://www.w3.org/2001/XMLSchema" xmlns:p="http://schemas.microsoft.com/office/2006/metadata/properties" xmlns:ns3="17271d4a-2148-4c18-af4b-f131fa5e24f2" xmlns:ns4="0c99572c-19ba-4c99-9f63-e45dcd83f196" targetNamespace="http://schemas.microsoft.com/office/2006/metadata/properties" ma:root="true" ma:fieldsID="e2e889f625047c6a3b9275dbdcbc9c72" ns3:_="" ns4:_="">
    <xsd:import namespace="17271d4a-2148-4c18-af4b-f131fa5e24f2"/>
    <xsd:import namespace="0c99572c-19ba-4c99-9f63-e45dcd83f19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271d4a-2148-4c18-af4b-f131fa5e24f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99572c-19ba-4c99-9f63-e45dcd83f196" elementFormDefault="qualified">
    <xsd:import namespace="http://schemas.microsoft.com/office/2006/documentManagement/types"/>
    <xsd:import namespace="http://schemas.microsoft.com/office/infopath/2007/PartnerControls"/>
    <xsd:element name="SharedWithUsers" ma:index="12"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A54706-BF71-4F27-9EAC-A6F5957DFA92}"/>
</file>

<file path=customXml/itemProps2.xml><?xml version="1.0" encoding="utf-8"?>
<ds:datastoreItem xmlns:ds="http://schemas.openxmlformats.org/officeDocument/2006/customXml" ds:itemID="{68CCD510-021E-4D2B-86B9-D44EA1550F67}"/>
</file>

<file path=customXml/itemProps3.xml><?xml version="1.0" encoding="utf-8"?>
<ds:datastoreItem xmlns:ds="http://schemas.openxmlformats.org/officeDocument/2006/customXml" ds:itemID="{E802DBB1-7B81-4C2C-81F5-8094A7E710D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
  <cp:revision/>
  <dcterms:created xsi:type="dcterms:W3CDTF">2011-12-12T19:49:53Z</dcterms:created>
  <dcterms:modified xsi:type="dcterms:W3CDTF">2023-02-06T21:12:32Z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0x010100CCE9E8F3EA72E34CBD546CD18E7720BE</vt:lpwstr>
  </property>
</Properties>
</file>