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nny.agualimpia\Desktop\Indicadores 2023\"/>
    </mc:Choice>
  </mc:AlternateContent>
  <bookViews>
    <workbookView xWindow="0" yWindow="0" windowWidth="28800" windowHeight="12435" tabRatio="740" firstSheet="1"/>
  </bookViews>
  <sheets>
    <sheet name="HOJA DE VIDA DEL INDICADOR " sheetId="5" r:id="rId1"/>
    <sheet name="REPORTE DE DATOS " sheetId="3" r:id="rId2"/>
    <sheet name="GRAFICOS Y ANALISIS" sheetId="4" r:id="rId3"/>
  </sheets>
  <definedNames>
    <definedName name="_xlnm._FilterDatabase">'REPORTE DE DATOS '!$B$7:$Q$7</definedName>
    <definedName name="_xlnm.Print_Area" localSheetId="2">'GRAFICOS Y ANALISIS'!$B$7:$AG$65</definedName>
    <definedName name="_xlnm.Print_Area" localSheetId="0">'HOJA DE VIDA DEL INDICADOR '!$B$7:$N$22</definedName>
    <definedName name="_xlnm.Print_Area" localSheetId="1">'REPORTE DE DATOS '!$B$1:$Q$28</definedName>
    <definedName name="_xlnm.Print_Titles" localSheetId="2">'GRAFICOS Y ANALISIS'!$1:$5</definedName>
    <definedName name="_xlnm.Print_Titles" localSheetId="0">'HOJA DE VIDA DEL INDICADOR '!$2:$5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3" l="1"/>
  <c r="G21" i="3" l="1"/>
  <c r="Q19" i="3" l="1"/>
  <c r="P19" i="3" l="1"/>
  <c r="P9" i="3"/>
  <c r="P27" i="3" s="1"/>
  <c r="N9" i="3"/>
  <c r="O9" i="3"/>
  <c r="Q9" i="3" l="1"/>
  <c r="Q27" i="3" s="1"/>
  <c r="N19" i="3"/>
  <c r="O19" i="3"/>
  <c r="M9" i="3"/>
  <c r="G11" i="3"/>
  <c r="H11" i="3" s="1"/>
  <c r="M10" i="3" l="1"/>
  <c r="M25" i="3"/>
  <c r="L25" i="3"/>
  <c r="K25" i="3"/>
  <c r="J25" i="3"/>
  <c r="I25" i="3"/>
  <c r="H25" i="3"/>
  <c r="G25" i="3"/>
  <c r="I22" i="3"/>
  <c r="J22" i="3"/>
  <c r="K22" i="3"/>
  <c r="L22" i="3"/>
  <c r="M22" i="3"/>
  <c r="N22" i="3"/>
  <c r="O22" i="3"/>
  <c r="P22" i="3"/>
  <c r="Q22" i="3"/>
  <c r="I17" i="3"/>
  <c r="J17" i="3"/>
  <c r="K17" i="3"/>
  <c r="L17" i="3"/>
  <c r="M17" i="3"/>
  <c r="N17" i="3"/>
  <c r="O17" i="3"/>
  <c r="P17" i="3"/>
  <c r="Q17" i="3"/>
  <c r="J12" i="3"/>
  <c r="K12" i="3"/>
  <c r="L12" i="3"/>
  <c r="M12" i="3"/>
  <c r="N12" i="3"/>
  <c r="O12" i="3"/>
  <c r="P12" i="3"/>
  <c r="Q12" i="3"/>
  <c r="I12" i="3"/>
  <c r="N27" i="3"/>
  <c r="O27" i="3"/>
  <c r="N25" i="3"/>
  <c r="O25" i="3"/>
  <c r="P25" i="3"/>
  <c r="Q25" i="3"/>
  <c r="F25" i="3"/>
  <c r="I20" i="3"/>
  <c r="N20" i="3"/>
  <c r="O20" i="3"/>
  <c r="P20" i="3"/>
  <c r="Q20" i="3"/>
  <c r="G15" i="3"/>
  <c r="H15" i="3"/>
  <c r="I15" i="3"/>
  <c r="J15" i="3"/>
  <c r="K15" i="3"/>
  <c r="L15" i="3"/>
  <c r="M15" i="3"/>
  <c r="N15" i="3"/>
  <c r="O15" i="3"/>
  <c r="P15" i="3"/>
  <c r="Q15" i="3"/>
  <c r="F15" i="3"/>
  <c r="N10" i="3"/>
  <c r="O10" i="3"/>
  <c r="P10" i="3"/>
  <c r="Q10" i="3"/>
  <c r="H19" i="3"/>
  <c r="H20" i="3" s="1"/>
  <c r="G19" i="3"/>
  <c r="G20" i="3" s="1"/>
  <c r="F19" i="3"/>
  <c r="F20" i="3" s="1"/>
  <c r="I9" i="3"/>
  <c r="H9" i="3"/>
  <c r="H27" i="3" s="1"/>
  <c r="G9" i="3"/>
  <c r="F9" i="3"/>
  <c r="F27" i="3" s="1"/>
  <c r="G10" i="3" l="1"/>
  <c r="G27" i="3"/>
  <c r="I10" i="3"/>
  <c r="I27" i="3"/>
  <c r="F10" i="3"/>
  <c r="H10" i="3"/>
  <c r="I11" i="3"/>
  <c r="M19" i="3"/>
  <c r="M27" i="3" l="1"/>
  <c r="M20" i="3"/>
  <c r="L19" i="3"/>
  <c r="L20" i="3" s="1"/>
  <c r="G26" i="3" l="1"/>
  <c r="H26" i="3" s="1"/>
  <c r="K19" i="3"/>
  <c r="K20" i="3" s="1"/>
  <c r="I26" i="3" l="1"/>
  <c r="G16" i="3"/>
  <c r="H21" i="3"/>
  <c r="I21" i="3" s="1"/>
  <c r="J19" i="3"/>
  <c r="J20" i="3" s="1"/>
  <c r="G22" i="3"/>
  <c r="H22" i="3"/>
  <c r="F22" i="3"/>
  <c r="G17" i="3"/>
  <c r="H17" i="3"/>
  <c r="F17" i="3"/>
  <c r="G12" i="3"/>
  <c r="H12" i="3"/>
  <c r="F12" i="3"/>
  <c r="L9" i="3" l="1"/>
  <c r="K9" i="3"/>
  <c r="J26" i="3"/>
  <c r="K26" i="3" s="1"/>
  <c r="L26" i="3" s="1"/>
  <c r="M26" i="3" s="1"/>
  <c r="N26" i="3" s="1"/>
  <c r="O26" i="3" s="1"/>
  <c r="P26" i="3" s="1"/>
  <c r="Q26" i="3" s="1"/>
  <c r="J9" i="3"/>
  <c r="J21" i="3"/>
  <c r="K21" i="3" s="1"/>
  <c r="L21" i="3" s="1"/>
  <c r="M21" i="3" s="1"/>
  <c r="N21" i="3" s="1"/>
  <c r="O21" i="3" s="1"/>
  <c r="P21" i="3" s="1"/>
  <c r="Q21" i="3" s="1"/>
  <c r="H16" i="3"/>
  <c r="I16" i="3" s="1"/>
  <c r="J16" i="3" s="1"/>
  <c r="K16" i="3" s="1"/>
  <c r="L16" i="3" s="1"/>
  <c r="M16" i="3" s="1"/>
  <c r="N16" i="3" s="1"/>
  <c r="O16" i="3" s="1"/>
  <c r="P16" i="3" s="1"/>
  <c r="Q16" i="3" s="1"/>
  <c r="C23" i="3"/>
  <c r="C18" i="3"/>
  <c r="C13" i="3"/>
  <c r="C8" i="3"/>
  <c r="J11" i="3"/>
  <c r="K11" i="3" s="1"/>
  <c r="L11" i="3" s="1"/>
  <c r="J27" i="3" l="1"/>
  <c r="J10" i="3"/>
  <c r="K27" i="3"/>
  <c r="K10" i="3"/>
  <c r="M11" i="3"/>
  <c r="N11" i="3" s="1"/>
  <c r="O11" i="3" s="1"/>
  <c r="P11" i="3" s="1"/>
  <c r="Q11" i="3" s="1"/>
  <c r="L27" i="3"/>
  <c r="L10" i="3"/>
</calcChain>
</file>

<file path=xl/sharedStrings.xml><?xml version="1.0" encoding="utf-8"?>
<sst xmlns="http://schemas.openxmlformats.org/spreadsheetml/2006/main" count="221" uniqueCount="110">
  <si>
    <t>Macroproceso: Gestión Financiera</t>
  </si>
  <si>
    <t>Hoja de Vida de Indicadores</t>
  </si>
  <si>
    <t>Proceso: Gestión Presupuesto</t>
  </si>
  <si>
    <t>Grupo de Trabajo : Presupuesto</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</si>
  <si>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</si>
  <si>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</si>
  <si>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</si>
  <si>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</si>
  <si>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</si>
  <si>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</si>
  <si>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</si>
  <si>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</si>
  <si>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</si>
  <si>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</si>
  <si>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</si>
  <si>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</si>
  <si>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</si>
  <si>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GF - GP - INDI - 1</t>
  </si>
  <si>
    <t>Presupuesto para gastos de personal Apropiado que se Encuentra Comprometido</t>
  </si>
  <si>
    <t>Realizar seguimiento a la ejecución del presupuesto de gastos de Personal 
aprobado y  medir el nivel de reservas
presupuestales para el siguiente período.</t>
  </si>
  <si>
    <t>%</t>
  </si>
  <si>
    <t>E1</t>
  </si>
  <si>
    <t>Presupuesto de gastos funcionamiento  comprometido /
(Presupuesto funcionamiento  apropiado- Apropiacion Bloqueada)</t>
  </si>
  <si>
    <t>SIIF</t>
  </si>
  <si>
    <t>Mensual</t>
  </si>
  <si>
    <t xml:space="preserve">Cuatrimestral </t>
  </si>
  <si>
    <t>Lineal</t>
  </si>
  <si>
    <t>100%
Anual</t>
  </si>
  <si>
    <t>Ascendente</t>
  </si>
  <si>
    <t>GF - GP - INDI - 2</t>
  </si>
  <si>
    <t>Presupuesto para gastos generales Funcionamiento Apropiado que se Encuentra Comprometido</t>
  </si>
  <si>
    <t>Realizar seguimiento a la ejecución del presupuesto de gastos generales
aprobado y  medir el nivel de reservas
presupuestales para el siguiente período.</t>
  </si>
  <si>
    <t>GF - GP - INDI - 3</t>
  </si>
  <si>
    <t>Presupuesto de Tranferencias Apropiado que se Encuentra Comprometido</t>
  </si>
  <si>
    <t>Realizar seguimiento a la ejecución del presupuesto de Transferencias
aprobado y  medir el nivel de reservas
presupuestales para el siguiente período.</t>
  </si>
  <si>
    <t>GF - GP - INDI - 4</t>
  </si>
  <si>
    <t>Realizar seguimiento a la ejecución del presupuesto de gastos por tributos, multas, sanciones e intereses de mora
aprobado y  medir el nivel de reservas
presupuestales para el siguiente período.</t>
  </si>
  <si>
    <t>Revisó:</t>
  </si>
  <si>
    <t>Ernesto Roa Rosas</t>
  </si>
  <si>
    <t>Cargo:</t>
  </si>
  <si>
    <t>Coordinador Grupo Presupuesto</t>
  </si>
  <si>
    <t>Aprobó:</t>
  </si>
  <si>
    <t>Alvaro Gomez Trujillo</t>
  </si>
  <si>
    <t>Director Administrativo y Financiero</t>
  </si>
  <si>
    <t>Eficiencia</t>
  </si>
  <si>
    <t>Desc</t>
  </si>
  <si>
    <t>Descendente</t>
  </si>
  <si>
    <t>E2</t>
  </si>
  <si>
    <t>Eficacia</t>
  </si>
  <si>
    <t>Est</t>
  </si>
  <si>
    <t>Estable</t>
  </si>
  <si>
    <t>E3</t>
  </si>
  <si>
    <t>Efectividad</t>
  </si>
  <si>
    <t>Asc</t>
  </si>
  <si>
    <t xml:space="preserve">Reporte de Datos vigencia </t>
  </si>
  <si>
    <t>NOMBRE</t>
  </si>
  <si>
    <t>FORMULA</t>
  </si>
  <si>
    <t xml:space="preserve">REPORTE DE DATOS </t>
  </si>
  <si>
    <t>Enero</t>
  </si>
  <si>
    <t>Febrero</t>
  </si>
  <si>
    <t>Marzo</t>
  </si>
  <si>
    <t>Abril</t>
  </si>
  <si>
    <t>Mayo</t>
  </si>
  <si>
    <t>Junio</t>
  </si>
  <si>
    <t>Julio</t>
  </si>
  <si>
    <t>Agosto</t>
  </si>
  <si>
    <t>Septiembre</t>
  </si>
  <si>
    <t>Octubre</t>
  </si>
  <si>
    <t>Noviembre</t>
  </si>
  <si>
    <t>Diciembre</t>
  </si>
  <si>
    <t>MP - GNFA - PO - 08 - IN - 01</t>
  </si>
  <si>
    <t>Presupuesto de gastos funcionamiento  comprometido (Gastos Personal) /
(Presupuesto funcionamiento  apropiado- Apropiacion Bloqueada)</t>
  </si>
  <si>
    <t>Presupuesto de gastos personal comprometido</t>
  </si>
  <si>
    <t>(Presupuesto de gastos personal  apropiado)</t>
  </si>
  <si>
    <t xml:space="preserve"> </t>
  </si>
  <si>
    <t>Indice</t>
  </si>
  <si>
    <t>META</t>
  </si>
  <si>
    <t>MP - GNFA - PO - 08 - IN - 02</t>
  </si>
  <si>
    <t>Presupuesto de gastos funcionamiento  comprometido (Adquisicion de Bienes y Servicios) /
(Presupuesto funcionamiento  apropiado- Apropiacion Bloqueada)</t>
  </si>
  <si>
    <t>Presupuesto de gastos de adquisicion de bienes y servicios comprometido</t>
  </si>
  <si>
    <t>(Presupuesto de gastos generales  apropiado)</t>
  </si>
  <si>
    <t>MP - GNFA - PO - 08 - IN - 03</t>
  </si>
  <si>
    <t>Presupuesto de gastos funcionamiento  comprometido (transferencias) /
(Presupuesto funcionamiento  apropiado- Apropiacion Bloqueada)</t>
  </si>
  <si>
    <t>Presupuesto de trasferencias comprometido</t>
  </si>
  <si>
    <t>(Presupuesto de transferencias corriente- aplazamiento)</t>
  </si>
  <si>
    <t>Presupuesto de gastos funcionamiento  comprometido (gastos por tributos, multas, sanciones e interese de mora) /
(Presupuesto funcionamiento  apropiado- Apropiacion Bloqueada)</t>
  </si>
  <si>
    <t>Presupuesto de gastos por tributos, multas, sanciones e interese de mora comprometido</t>
  </si>
  <si>
    <t>(Presupuesto de gastos por tributos, multas,sanciones e intereses de mora corriente- aplazamiento)</t>
  </si>
  <si>
    <t>TOTAL PRESUPUESTO FUNCIONAMIENTO</t>
  </si>
  <si>
    <t>Gráficos y Análisis</t>
  </si>
  <si>
    <t>NOMBRE INDICADOR: Presupuesto de Funcionamiento Apropiado que se Encuentra Comprometido</t>
  </si>
  <si>
    <t>ANALISIS CUALITATIVO DE DATOS Y TENDENCIAS</t>
  </si>
  <si>
    <t>PRIMER CUATRIMESTRE</t>
  </si>
  <si>
    <t>SEGUNDO CUATRIMESTRE</t>
  </si>
  <si>
    <t>TERCER CUATRIMESTRE</t>
  </si>
  <si>
    <t>Para el Primer Cuatrimestre de la Vigencia Fiscal 2022 los gastos de personal estan acorde con la meta programada. Cabe destarcar que en el mes de marzo se cancelo la Prima de Actividad de los funcionarios y en el mes de abril se realizó el pago del reajuste salarial. Los compromisos para este cuatrimestre fueron de 29,14% y la meta programada estima es de 32,86%</t>
  </si>
  <si>
    <t>Para el Segundo Cuatrimestre de la Vigencia Fiscal 2022  cabe destacar que en el mes de Julio los gastos de personal se cancelo la Prima de Servicios de los funcionarios, y estan acorde con la meta programada.  Los compromisos para este cuatrimestre fueron de 60,32% y la meta programada estima es de 63,18%</t>
  </si>
  <si>
    <t>En el Tercer cuatrimestre se evidencia que los gastos de personal fueron ejecutados conforme la meta programada, presentando un compromiso del 97.88%, de la meta programada del 100%. Es importante detallar que en el presente cuatrimestre se efectuaron todos los pagos correspondientes a las prestaciones sociales.</t>
  </si>
  <si>
    <t>ACCIONES PARA LA  MEJORA</t>
  </si>
  <si>
    <t xml:space="preserve">No.Formato Acción Correctiva-Preventiva </t>
  </si>
  <si>
    <t>NOMBRE INDICADOR:Presupuesto de Funcionamiento Apropiado que se Encuentra Comprometido</t>
  </si>
  <si>
    <t>El porcentaje de compromisos para este cuacuatrimestre fue de 60,73%. Para este periodo se realizaron los registros presupuestales de las vigencias futuras de los contratos Vigilancia, aseo y cafeteria, y los contratos de prestacion de servicios de linea de produccion; así mismo se realizaron todos los contratos por efecto de la ley de garantías. La meta programada para este cuatrimestre era del 63.63% de la apropiacion vigente.</t>
  </si>
  <si>
    <t>Para este Segundo Cuatrimestre se acreditaron en el mes de julio $2.000.000.000,oo del Presupuesto Transferencias Corrientes al presupuesto de Adquisicion de Bienes y Servicios, el cual el porcentaje de compromisos fue de 73,15%. Durante este periodo se realizaron los registros presupuestales de las vigencias futuras de los contratos Vigilancia, aseo y cafeteria, y los contratos de prestacion de servicios de linea de produccion. La meta programada para este cuatrimestre era del 81.83% de la apropiacion vigente.</t>
  </si>
  <si>
    <t>En el tercer cuatrimestre se logra evidenciar que el presupuesto de Adquisicion de Bienes y servicios, se alejó de la meta obteniendo un resultado del 89.15% por debajo de la meta propuesta 100%, lo anterior dado que en la apropiación de Equipo y Aparato de Radio, Tv y comunicación presentó una obligación de $28.350.000 con un 0.59% obligado, la apropiación de servicios de transporte una obligación de $5.290.438 con un 17.34%, relacionando tambien los conceptos ejecutados mediante las cajas menores. Durante la vigencia 2022, se constituyeron reservas presupuestales por $8.021.519.596.</t>
  </si>
  <si>
    <t xml:space="preserve">El gasto más significativo por este concepto es el subsidio de Notarios de insuficientes ingresos, otros gasto estable es el pago de la nómina de pensionados, los demás gastos se generan a demanda como es el caso de los bonos pensionales, sentencias y conciliaciones, por lo tanto es dificil establecer su programación Para este cuatrimestre la meta programada de transferencias corrientes era de 33,34% la cual no se cumplio por cuanto  solo se alcanzo un 22,79% . </t>
  </si>
  <si>
    <t xml:space="preserve">En este cuatrimestre hubo una variacion significativa por el traslado que se realizo en el mes de julio al Presupuesto de Adquisicion de Bienes y Servicios por el valor de $2.000.000.000,oo razon por la cual no se alcanzo la meta programa la cual era del 66,68%. El gasto más significativo por este concepto es el subsidio de Notarios de insuficientes ingresos, y otro gasto estable es el pago de la nómina de pensionados, los demás gastos se generan a demanda como es el caso de las sentencias y conciliaciones, por lo tanto es dificil establecer su programación. Para este cuatrimestre solo se alcanzo un 49,64% . </t>
  </si>
  <si>
    <t>Las apropiaciones de sentencias, conciliaciones, incapacidades (no pensiones) y auxilios fuenrarios no presentaron la ejecución esperada de acuerdo a la meta,  lo cual presentó una ejecución del 79.76%  por debajo de la meta esperada 100%, resaltando que los gastos que cumplieron con la meta son;   Fondo de Notarios de Insuficientes Ingresos, Bonos y mesadas pensionales a Cargo de la Entidad y las Licencias de Maternidad y Paternidad.  Igualmente es importante resaltar la constitución de las reservas presupuestales por valor de $5.455.021</t>
  </si>
  <si>
    <t>Durante este cuatrimestre se realizo el pago del Impuesto Predial tanto del Nivel Central como de las Oficinas de Registro se realizo en forma oportuna. En el cuatrimestre se alcanzo 64,04%  el cual esta dentro de los parametros de la meta esperada las cual era de 65,20%.</t>
  </si>
  <si>
    <t>Para este cuatrimestre esta pendiente del pago de la cuota de auditaje,  la cual solo se alcanzo el 65,02%  del presupuesto establecido, por esta razon no se alcanzo la meta esperada la cual para este cuatrimestre era de 75,20%.</t>
  </si>
  <si>
    <t>Para el tercer cuatrimestre el presupuesto por concepto de Gastos por Tributos, Multas, Sanciones e intereses de Mora se acercó a la meta del cumplimiento, presentando un compromiso del 94.92% de la meta esperada 100%. Teniendo en cuenta que mediante el siguiente concepto presupuestal se presentan los gastos por concepto de Impuesto de Predial, Impuesto sobre vehiculos, Impuesto Delineación Urbana y Cuota de Fiscalización y Auditaje, lo que representa una buena planeación en la ejecucion durante la presente vigencia.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</si>
</sst>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sz val="10"/>
      <name val="Arial"/>
      <family val="2"/>
    </font>
    <font>
      <sz val="11"/>
      <color indexed="8"/>
      <name val="Calibri"/>
      <family val="2"/>
    </font>
    <font>
      <sz val="8"/>
      <color indexed="8"/>
      <name val="Arial Unicode MS"/>
      <family val="2"/>
    </font>
    <font>
      <sz val="10"/>
      <name val="Calibri"/>
      <family val="2"/>
      <scheme val="minor"/>
    </font>
    <font>
      <b/>
      <sz val="10"/>
      <color theme="0"/>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i/>
      <sz val="18"/>
      <name val="Calibri"/>
      <family val="2"/>
      <scheme val="minor"/>
    </font>
    <font>
      <sz val="10"/>
      <color indexed="8"/>
      <name val="Calibri"/>
      <family val="2"/>
      <scheme val="minor"/>
    </font>
    <font>
      <b/>
      <sz val="10"/>
      <color rgb="FFFFFFFF"/>
      <name val="Calibri"/>
      <family val="2"/>
    </font>
    <font>
      <b/>
      <sz val="10"/>
      <name val="Calibri"/>
      <family val="2"/>
      <scheme val="minor"/>
    </font>
    <font>
      <b/>
      <sz val="10"/>
      <color indexed="8"/>
      <name val="Calibri"/>
      <family val="2"/>
      <scheme val="minor"/>
    </font>
    <font>
      <sz val="10"/>
      <color rgb="FF000000"/>
      <name val="Calibri"/>
      <family val="2"/>
      <scheme val="minor"/>
    </font>
    <font>
      <b/>
      <i/>
      <sz val="18"/>
      <color theme="1"/>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0" tint="-0.14999847407452621"/>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2" fillId="0" borderId="0"/>
    <xf numFmtId="9" fontId="1" fillId="0" borderId="0" applyFont="0" applyFill="0" applyBorder="0" applyAlignment="0" applyProtection="0">
      <alignment vertical="center"/>
    </xf>
  </cellStyleXfs>
  <cellXfs count="180">
    <xf numFmtId="0" fontId="0" fillId="0" borderId="0" xfId="0">
      <alignment vertical="center"/>
    </xf>
    <xf numFmtId="0" fontId="4" fillId="0" borderId="0" xfId="0" applyFont="1">
      <alignment vertical="center"/>
    </xf>
    <xf numFmtId="2" fontId="4" fillId="0" borderId="0" xfId="0" applyNumberFormat="1" applyFont="1">
      <alignment vertical="center"/>
    </xf>
    <xf numFmtId="0" fontId="5" fillId="2" borderId="1" xfId="0" applyFont="1" applyFill="1" applyBorder="1" applyAlignment="1">
      <alignment horizontal="center" vertical="center" wrapText="1"/>
    </xf>
    <xf numFmtId="0" fontId="4" fillId="3" borderId="0" xfId="0" applyFont="1" applyFill="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4" borderId="0" xfId="0" applyFont="1" applyFill="1" applyAlignment="1"/>
    <xf numFmtId="0" fontId="6" fillId="4" borderId="0" xfId="0" applyFont="1" applyFill="1" applyAlignment="1">
      <alignment wrapText="1"/>
    </xf>
    <xf numFmtId="0" fontId="6" fillId="4" borderId="0" xfId="0" applyFont="1" applyFill="1" applyAlignment="1">
      <alignment horizontal="left"/>
    </xf>
    <xf numFmtId="0" fontId="6" fillId="0" borderId="0" xfId="0" applyFont="1" applyAlignment="1"/>
    <xf numFmtId="0" fontId="4" fillId="3" borderId="2" xfId="0" applyFont="1" applyFill="1" applyBorder="1" applyAlignment="1"/>
    <xf numFmtId="0" fontId="4" fillId="3" borderId="3" xfId="0" applyFont="1" applyFill="1" applyBorder="1" applyAlignment="1">
      <alignment horizontal="center"/>
    </xf>
    <xf numFmtId="0" fontId="7" fillId="3" borderId="3" xfId="0" applyFont="1" applyFill="1" applyBorder="1">
      <alignment vertical="center"/>
    </xf>
    <xf numFmtId="0" fontId="6" fillId="3" borderId="3" xfId="0" applyFont="1" applyFill="1" applyBorder="1" applyAlignment="1"/>
    <xf numFmtId="0" fontId="6" fillId="0" borderId="3" xfId="0" applyFont="1" applyBorder="1" applyAlignment="1">
      <alignment horizontal="left"/>
    </xf>
    <xf numFmtId="0" fontId="8" fillId="3" borderId="4" xfId="0" applyFont="1" applyFill="1" applyBorder="1" applyAlignment="1"/>
    <xf numFmtId="0" fontId="4" fillId="3" borderId="5" xfId="0" applyFont="1" applyFill="1" applyBorder="1" applyAlignment="1">
      <alignment horizontal="left"/>
    </xf>
    <xf numFmtId="0" fontId="4" fillId="3" borderId="0" xfId="0" applyFont="1" applyFill="1" applyAlignment="1">
      <alignment horizontal="left"/>
    </xf>
    <xf numFmtId="0" fontId="7" fillId="3" borderId="0" xfId="0" applyFont="1" applyFill="1" applyAlignment="1">
      <alignment horizontal="left" vertical="center"/>
    </xf>
    <xf numFmtId="0" fontId="6" fillId="0" borderId="0" xfId="0" applyFont="1" applyAlignment="1">
      <alignment horizontal="left"/>
    </xf>
    <xf numFmtId="0" fontId="6" fillId="3" borderId="0" xfId="0" applyFont="1" applyFill="1" applyAlignment="1"/>
    <xf numFmtId="0" fontId="8" fillId="3" borderId="6" xfId="0" applyFont="1" applyFill="1" applyBorder="1" applyAlignment="1">
      <alignment horizontal="left"/>
    </xf>
    <xf numFmtId="0" fontId="4" fillId="3" borderId="5" xfId="0" applyFont="1" applyFill="1" applyBorder="1" applyAlignment="1"/>
    <xf numFmtId="0" fontId="7" fillId="3" borderId="0" xfId="0" applyFont="1" applyFill="1">
      <alignment vertical="center"/>
    </xf>
    <xf numFmtId="14" fontId="8" fillId="3" borderId="6" xfId="0" applyNumberFormat="1" applyFont="1" applyFill="1" applyBorder="1" applyAlignment="1">
      <alignment horizontal="left"/>
    </xf>
    <xf numFmtId="0" fontId="4" fillId="0" borderId="0" xfId="0" applyFont="1" applyAlignment="1">
      <alignment horizontal="left" vertical="center" wrapText="1"/>
    </xf>
    <xf numFmtId="0" fontId="7" fillId="3" borderId="3" xfId="0" applyFont="1" applyFill="1" applyBorder="1" applyAlignment="1">
      <alignment horizontal="left" vertical="center"/>
    </xf>
    <xf numFmtId="0" fontId="9" fillId="3" borderId="3" xfId="0" applyFont="1" applyFill="1" applyBorder="1" applyAlignment="1"/>
    <xf numFmtId="0" fontId="9" fillId="0" borderId="0" xfId="0" applyFont="1" applyAlignment="1"/>
    <xf numFmtId="0" fontId="9" fillId="3" borderId="0" xfId="0" applyFont="1" applyFill="1" applyAlignment="1"/>
    <xf numFmtId="0" fontId="6" fillId="0" borderId="3" xfId="0" applyFont="1" applyBorder="1" applyAlignment="1"/>
    <xf numFmtId="0" fontId="6" fillId="0" borderId="6" xfId="0" applyFont="1" applyBorder="1" applyAlignment="1"/>
    <xf numFmtId="0" fontId="6" fillId="0" borderId="7" xfId="0" applyFont="1" applyBorder="1" applyAlignment="1"/>
    <xf numFmtId="0" fontId="10" fillId="0" borderId="0" xfId="0" applyFont="1" applyAlignment="1"/>
    <xf numFmtId="0" fontId="11" fillId="0" borderId="0" xfId="0" applyFont="1" applyAlignment="1">
      <alignment horizontal="center"/>
    </xf>
    <xf numFmtId="0" fontId="7" fillId="0" borderId="0" xfId="0" applyFont="1" applyAlignment="1">
      <alignment horizontal="right" vertical="center"/>
    </xf>
    <xf numFmtId="0" fontId="4"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12" fillId="0" borderId="0" xfId="0" applyFont="1" applyAlignment="1">
      <alignment horizontal="left"/>
    </xf>
    <xf numFmtId="0" fontId="12" fillId="3" borderId="3" xfId="0" applyFont="1" applyFill="1" applyBorder="1" applyAlignment="1"/>
    <xf numFmtId="0" fontId="12" fillId="0" borderId="0" xfId="0" applyFont="1" applyAlignment="1"/>
    <xf numFmtId="0" fontId="12" fillId="3" borderId="0" xfId="0" applyFont="1" applyFill="1" applyAlignment="1"/>
    <xf numFmtId="0" fontId="4" fillId="0" borderId="9"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6" fillId="3" borderId="3" xfId="0" applyFont="1" applyFill="1" applyBorder="1" applyAlignment="1">
      <alignment horizontal="left"/>
    </xf>
    <xf numFmtId="0" fontId="6" fillId="3" borderId="0" xfId="0" applyFont="1" applyFill="1" applyAlignment="1">
      <alignment horizontal="left"/>
    </xf>
    <xf numFmtId="14" fontId="6" fillId="3" borderId="0" xfId="0" applyNumberFormat="1" applyFont="1" applyFill="1" applyAlignment="1">
      <alignment horizontal="left"/>
    </xf>
    <xf numFmtId="0" fontId="13" fillId="3" borderId="10" xfId="0" applyFont="1" applyFill="1" applyBorder="1" applyAlignment="1"/>
    <xf numFmtId="0" fontId="13" fillId="3" borderId="7" xfId="0" applyFont="1" applyFill="1" applyBorder="1" applyAlignment="1"/>
    <xf numFmtId="0" fontId="13" fillId="3" borderId="8" xfId="0" applyFont="1" applyFill="1" applyBorder="1" applyAlignment="1"/>
    <xf numFmtId="0" fontId="6" fillId="0" borderId="10" xfId="0" applyFont="1" applyBorder="1" applyAlignment="1"/>
    <xf numFmtId="0" fontId="14" fillId="0" borderId="11"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4" fontId="6" fillId="4" borderId="0" xfId="0" applyNumberFormat="1" applyFont="1" applyFill="1" applyAlignment="1"/>
    <xf numFmtId="4" fontId="9" fillId="3" borderId="3" xfId="0" applyNumberFormat="1" applyFont="1" applyFill="1" applyBorder="1" applyAlignment="1"/>
    <xf numFmtId="4" fontId="9" fillId="0" borderId="0" xfId="0" applyNumberFormat="1" applyFont="1" applyAlignment="1"/>
    <xf numFmtId="4" fontId="9" fillId="3" borderId="0" xfId="0" applyNumberFormat="1" applyFont="1" applyFill="1" applyAlignment="1"/>
    <xf numFmtId="4" fontId="13" fillId="3" borderId="7" xfId="0" applyNumberFormat="1" applyFont="1" applyFill="1" applyBorder="1" applyAlignment="1"/>
    <xf numFmtId="4" fontId="5" fillId="2" borderId="1" xfId="0" applyNumberFormat="1" applyFont="1" applyFill="1" applyBorder="1" applyAlignment="1">
      <alignment horizontal="center" vertical="center"/>
    </xf>
    <xf numFmtId="4" fontId="4" fillId="3" borderId="0" xfId="0" applyNumberFormat="1" applyFont="1" applyFill="1">
      <alignment vertical="center"/>
    </xf>
    <xf numFmtId="3" fontId="4" fillId="3" borderId="0" xfId="0" applyNumberFormat="1" applyFont="1" applyFill="1">
      <alignment vertical="center"/>
    </xf>
    <xf numFmtId="0" fontId="14" fillId="0" borderId="0" xfId="0" applyFont="1" applyAlignment="1">
      <alignment horizontal="center" vertical="center" wrapText="1"/>
    </xf>
    <xf numFmtId="0" fontId="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9" fontId="3" fillId="0" borderId="16"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0" fontId="3"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14" fillId="0" borderId="18" xfId="0" applyFont="1" applyBorder="1" applyAlignment="1">
      <alignment horizontal="center" vertical="center" wrapText="1"/>
    </xf>
    <xf numFmtId="0" fontId="10" fillId="0" borderId="9" xfId="0" applyFont="1" applyBorder="1" applyAlignment="1">
      <alignment horizontal="right"/>
    </xf>
    <xf numFmtId="0" fontId="16" fillId="0" borderId="9" xfId="0" applyFont="1" applyBorder="1" applyAlignment="1"/>
    <xf numFmtId="0" fontId="14" fillId="3" borderId="19" xfId="0" applyFont="1" applyFill="1" applyBorder="1" applyAlignment="1">
      <alignment horizontal="left" vertical="center" wrapText="1"/>
    </xf>
    <xf numFmtId="3" fontId="4" fillId="3" borderId="16" xfId="0" applyNumberFormat="1" applyFont="1" applyFill="1" applyBorder="1">
      <alignment vertical="center"/>
    </xf>
    <xf numFmtId="0" fontId="14" fillId="3" borderId="20" xfId="0" applyFont="1" applyFill="1" applyBorder="1" applyAlignment="1">
      <alignment horizontal="left"/>
    </xf>
    <xf numFmtId="0" fontId="17" fillId="3" borderId="20" xfId="0" applyFont="1" applyFill="1" applyBorder="1" applyAlignment="1">
      <alignment horizontal="left"/>
    </xf>
    <xf numFmtId="0" fontId="14" fillId="3" borderId="21" xfId="0" applyFont="1" applyFill="1" applyBorder="1" applyAlignment="1">
      <alignment horizontal="left" vertical="center" wrapText="1"/>
    </xf>
    <xf numFmtId="0" fontId="17" fillId="3" borderId="22" xfId="0" applyFont="1" applyFill="1" applyBorder="1" applyAlignment="1">
      <alignment horizontal="left"/>
    </xf>
    <xf numFmtId="10" fontId="16" fillId="3" borderId="11" xfId="2" applyNumberFormat="1" applyFont="1" applyFill="1" applyBorder="1">
      <alignment vertical="center"/>
    </xf>
    <xf numFmtId="10" fontId="16" fillId="3" borderId="12" xfId="2" applyNumberFormat="1" applyFont="1" applyFill="1" applyBorder="1">
      <alignment vertical="center"/>
    </xf>
    <xf numFmtId="0" fontId="17" fillId="3" borderId="23" xfId="0" applyFont="1" applyFill="1" applyBorder="1" applyAlignment="1">
      <alignment horizontal="left"/>
    </xf>
    <xf numFmtId="10" fontId="16" fillId="3" borderId="24" xfId="2" applyNumberFormat="1" applyFont="1" applyFill="1" applyBorder="1">
      <alignment vertical="center"/>
    </xf>
    <xf numFmtId="10" fontId="14" fillId="3" borderId="9" xfId="2" applyNumberFormat="1" applyFont="1" applyFill="1" applyBorder="1" applyAlignment="1">
      <alignment horizontal="right"/>
    </xf>
    <xf numFmtId="3" fontId="4" fillId="0" borderId="16" xfId="0" applyNumberFormat="1" applyFont="1" applyBorder="1">
      <alignment vertical="center"/>
    </xf>
    <xf numFmtId="10" fontId="16" fillId="0" borderId="11" xfId="2" applyNumberFormat="1" applyFont="1" applyFill="1" applyBorder="1">
      <alignment vertical="center"/>
    </xf>
    <xf numFmtId="10" fontId="16" fillId="0" borderId="24" xfId="2" applyNumberFormat="1" applyFont="1" applyFill="1" applyBorder="1">
      <alignment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0" fillId="0" borderId="5" xfId="0" applyBorder="1">
      <alignment vertical="center"/>
    </xf>
    <xf numFmtId="0" fontId="6" fillId="3" borderId="4" xfId="0" applyFont="1" applyFill="1" applyBorder="1" applyAlignment="1">
      <alignment horizontal="left"/>
    </xf>
    <xf numFmtId="0" fontId="6" fillId="3" borderId="6" xfId="0" applyFont="1" applyFill="1" applyBorder="1" applyAlignment="1"/>
    <xf numFmtId="3" fontId="18" fillId="0" borderId="9" xfId="0" applyNumberFormat="1" applyFont="1" applyBorder="1">
      <alignment vertical="center"/>
    </xf>
    <xf numFmtId="3" fontId="4" fillId="0" borderId="9" xfId="0" applyNumberFormat="1" applyFont="1" applyBorder="1">
      <alignment vertical="center"/>
    </xf>
    <xf numFmtId="3" fontId="4" fillId="0" borderId="25" xfId="0" applyNumberFormat="1" applyFont="1" applyBorder="1">
      <alignment vertical="center"/>
    </xf>
    <xf numFmtId="0" fontId="14" fillId="3" borderId="20" xfId="0" applyFont="1" applyFill="1" applyBorder="1" applyAlignment="1">
      <alignment horizontal="left" vertical="center" wrapText="1"/>
    </xf>
    <xf numFmtId="10" fontId="14" fillId="0" borderId="9" xfId="2" applyNumberFormat="1" applyFont="1" applyFill="1" applyBorder="1" applyAlignment="1">
      <alignment horizontal="right"/>
    </xf>
    <xf numFmtId="0" fontId="10" fillId="4" borderId="0" xfId="0" applyFont="1" applyFill="1" applyAlignment="1"/>
    <xf numFmtId="0" fontId="16" fillId="3" borderId="26" xfId="0" applyFont="1" applyFill="1" applyBorder="1">
      <alignment vertical="center"/>
    </xf>
    <xf numFmtId="0" fontId="16" fillId="3" borderId="0" xfId="0" applyFont="1" applyFill="1">
      <alignment vertical="center"/>
    </xf>
    <xf numFmtId="0" fontId="16" fillId="5" borderId="13" xfId="0" applyFont="1" applyFill="1" applyBorder="1">
      <alignment vertical="center"/>
    </xf>
    <xf numFmtId="3" fontId="16" fillId="5" borderId="14" xfId="0" applyNumberFormat="1" applyFont="1" applyFill="1" applyBorder="1">
      <alignment vertical="center"/>
    </xf>
    <xf numFmtId="10" fontId="4" fillId="3" borderId="0" xfId="0" applyNumberFormat="1" applyFont="1" applyFill="1">
      <alignment vertical="center"/>
    </xf>
    <xf numFmtId="3" fontId="18" fillId="3" borderId="9" xfId="0" applyNumberFormat="1" applyFont="1" applyFill="1" applyBorder="1">
      <alignment vertical="center"/>
    </xf>
    <xf numFmtId="3" fontId="4" fillId="3" borderId="9" xfId="0" applyNumberFormat="1" applyFont="1" applyFill="1" applyBorder="1">
      <alignment vertical="center"/>
    </xf>
    <xf numFmtId="3" fontId="4" fillId="3" borderId="17" xfId="0" applyNumberFormat="1" applyFont="1" applyFill="1" applyBorder="1">
      <alignment vertical="center"/>
    </xf>
    <xf numFmtId="3" fontId="4" fillId="3" borderId="25" xfId="0" applyNumberFormat="1" applyFont="1" applyFill="1" applyBorder="1">
      <alignment vertical="center"/>
    </xf>
    <xf numFmtId="0" fontId="13" fillId="3" borderId="3" xfId="0" applyFont="1" applyFill="1" applyBorder="1" applyAlignment="1">
      <alignment horizontal="center" vertical="center"/>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6" fillId="3" borderId="1"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2" fontId="5" fillId="2" borderId="31" xfId="0" applyNumberFormat="1" applyFont="1" applyFill="1" applyBorder="1" applyAlignment="1">
      <alignment horizontal="center" vertical="top" wrapText="1"/>
    </xf>
    <xf numFmtId="2" fontId="5" fillId="2" borderId="33" xfId="0" applyNumberFormat="1" applyFont="1" applyFill="1" applyBorder="1" applyAlignment="1">
      <alignment horizontal="center" vertical="top" wrapText="1"/>
    </xf>
    <xf numFmtId="2" fontId="5" fillId="2" borderId="36" xfId="0" applyNumberFormat="1" applyFont="1" applyFill="1" applyBorder="1" applyAlignment="1">
      <alignment horizontal="center" vertical="top" wrapText="1"/>
    </xf>
    <xf numFmtId="2" fontId="5" fillId="2" borderId="38" xfId="0" applyNumberFormat="1" applyFont="1" applyFill="1" applyBorder="1" applyAlignment="1">
      <alignment horizontal="center" vertical="top"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0" xfId="0" applyFont="1" applyAlignment="1">
      <alignment horizontal="center"/>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14" fillId="0" borderId="38" xfId="0" applyFont="1" applyBorder="1" applyAlignment="1">
      <alignment horizontal="center"/>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0" xfId="0" applyFont="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5" fillId="2" borderId="27" xfId="0" applyFont="1" applyFill="1" applyBorder="1" applyAlignment="1">
      <alignment horizontal="center"/>
    </xf>
    <xf numFmtId="0" fontId="5" fillId="2" borderId="39" xfId="0" applyFont="1" applyFill="1" applyBorder="1" applyAlignment="1">
      <alignment horizontal="center"/>
    </xf>
    <xf numFmtId="0" fontId="5" fillId="2" borderId="28" xfId="0" applyFont="1" applyFill="1" applyBorder="1" applyAlignment="1">
      <alignment horizont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5" fillId="2" borderId="31" xfId="0" applyFont="1" applyFill="1" applyBorder="1" applyAlignment="1">
      <alignment horizontal="left" vertical="top"/>
    </xf>
    <xf numFmtId="0" fontId="5" fillId="2" borderId="32" xfId="0" applyFont="1" applyFill="1" applyBorder="1" applyAlignment="1">
      <alignment horizontal="left" vertical="top"/>
    </xf>
    <xf numFmtId="0" fontId="5" fillId="2" borderId="33" xfId="0" applyFont="1" applyFill="1" applyBorder="1" applyAlignment="1">
      <alignment horizontal="left" vertical="top"/>
    </xf>
    <xf numFmtId="0" fontId="5" fillId="2" borderId="36" xfId="0" applyFont="1" applyFill="1" applyBorder="1" applyAlignment="1">
      <alignment horizontal="left" vertical="top"/>
    </xf>
    <xf numFmtId="0" fontId="5" fillId="2" borderId="37" xfId="0" applyFont="1" applyFill="1" applyBorder="1" applyAlignment="1">
      <alignment horizontal="left" vertical="top"/>
    </xf>
    <xf numFmtId="0" fontId="5" fillId="2" borderId="38" xfId="0" applyFont="1" applyFill="1" applyBorder="1" applyAlignment="1">
      <alignment horizontal="left" vertical="top"/>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0" xfId="0" applyFont="1" applyFill="1" applyAlignment="1">
      <alignment horizontal="center" vertical="center"/>
    </xf>
    <xf numFmtId="0" fontId="19" fillId="3" borderId="7" xfId="0" applyFont="1" applyFill="1" applyBorder="1" applyAlignment="1">
      <alignment horizontal="center" vertical="center"/>
    </xf>
  </cellXfs>
  <cellStyles count="3">
    <cellStyle name="Normal" xfId="0" builtinId="0"/>
    <cellStyle name="Normal 3" xfId="1"/>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GASTOS DE PERSONAL</a:t>
            </a:r>
          </a:p>
        </c:rich>
      </c:tx>
      <c:overlay val="0"/>
      <c:spPr>
        <a:noFill/>
        <a:ln w="25400">
          <a:noFill/>
        </a:ln>
      </c:spPr>
    </c:title>
    <c:autoTitleDeleted val="0"/>
    <c:plotArea>
      <c:layout/>
      <c:lineChart>
        <c:grouping val="standard"/>
        <c:varyColors val="0"/>
        <c:ser>
          <c:idx val="2"/>
          <c:order val="0"/>
          <c:tx>
            <c:strRef>
              <c:f>'REPORTE DE DATOS '!$E$10</c:f>
              <c:strCache>
                <c:ptCount val="1"/>
                <c:pt idx="0">
                  <c:v>Indice</c:v>
                </c:pt>
              </c:strCache>
            </c:strRef>
          </c:tx>
          <c:spPr>
            <a:effectLst/>
          </c:spPr>
          <c:cat>
            <c:strRef>
              <c:f>'REPORTE DE DATOS '!$F$7:$Q$7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'!$F$10:$Q$10</c:f>
              <c:numCache>
                <c:formatCode>0.00%</c:formatCode>
                <c:ptCount val="12"/>
                <c:pt idx="0">
                  <c:v>5.9604663128102753E-2</c:v>
                </c:pt>
                <c:pt idx="1">
                  <c:v>0.11982770734024199</c:v>
                </c:pt>
                <c:pt idx="2">
                  <c:v>0.20843633580596327</c:v>
                </c:pt>
                <c:pt idx="3">
                  <c:v>0.29144127562319233</c:v>
                </c:pt>
                <c:pt idx="4">
                  <c:v>0.36689805871711167</c:v>
                </c:pt>
                <c:pt idx="5">
                  <c:v>0.46246966013360935</c:v>
                </c:pt>
                <c:pt idx="6">
                  <c:v>0.53338388261631664</c:v>
                </c:pt>
                <c:pt idx="7">
                  <c:v>0.6032284298470707</c:v>
                </c:pt>
                <c:pt idx="8">
                  <c:v>0.72033354610623967</c:v>
                </c:pt>
                <c:pt idx="9">
                  <c:v>0.78963354951768783</c:v>
                </c:pt>
                <c:pt idx="10">
                  <c:v>0.89465436151641076</c:v>
                </c:pt>
                <c:pt idx="11">
                  <c:v>0.97877500632725489</c:v>
                </c:pt>
              </c:numCache>
            </c:numRef>
          </c:val>
          <c:smooth val="0"/>
          <c:extLst xmlns:c16r2="http://schemas.microsoft.com/office/drawing/2015/06/chart">
            <c:ext xmlns:c16="http://schemas.microsoft.com/office/drawing/2014/chart" uri="{C3380CC4-5D6E-409C-BE32-E72D297353CC}">
              <c16:uniqueId val="{00000000-50D2-4A98-B94C-DC542E754A56}"/>
            </c:ext>
          </c:extLst>
        </c:ser>
        <c:ser>
          <c:idx val="3"/>
          <c:order val="1"/>
          <c:tx>
            <c:strRef>
              <c:f>'REPORTE DE DATOS '!$E$11</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'!$F$7:$Q$7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'!$F$11:$Q$11</c:f>
              <c:numCache>
                <c:formatCode>0.00%</c:formatCode>
                <c:ptCount val="12"/>
                <c:pt idx="0">
                  <c:v>7.5800000000000006E-2</c:v>
                </c:pt>
                <c:pt idx="1">
                  <c:v>0.15160000000000001</c:v>
                </c:pt>
                <c:pt idx="2">
                  <c:v>0.25280000000000002</c:v>
                </c:pt>
                <c:pt idx="3">
                  <c:v>0.3286</c:v>
                </c:pt>
                <c:pt idx="4">
                  <c:v>0.40439999999999998</c:v>
                </c:pt>
                <c:pt idx="5">
                  <c:v>0.48019999999999996</c:v>
                </c:pt>
                <c:pt idx="6">
                  <c:v>0.55599999999999994</c:v>
                </c:pt>
                <c:pt idx="7">
                  <c:v>0.63179999999999992</c:v>
                </c:pt>
                <c:pt idx="8">
                  <c:v>0.77359999999999995</c:v>
                </c:pt>
                <c:pt idx="9">
                  <c:v>0.84939999999999993</c:v>
                </c:pt>
                <c:pt idx="10">
                  <c:v>0.92519999999999991</c:v>
                </c:pt>
                <c:pt idx="11">
                  <c:v>0.99999999999999989</c:v>
                </c:pt>
              </c:numCache>
            </c:numRef>
          </c:val>
          <c:smooth val="0"/>
          <c:extLst xmlns:c16r2="http://schemas.microsoft.com/office/drawing/2015/06/chart">
            <c:ext xmlns:c16="http://schemas.microsoft.com/office/drawing/2014/chart" uri="{C3380CC4-5D6E-409C-BE32-E72D297353CC}">
              <c16:uniqueId val="{00000001-50D2-4A98-B94C-DC542E754A56}"/>
            </c:ext>
          </c:extLst>
        </c:ser>
        <c:dLbls>
          <c:showLegendKey val="0"/>
          <c:showVal val="0"/>
          <c:showCatName val="0"/>
          <c:showSerName val="0"/>
          <c:showPercent val="0"/>
          <c:showBubbleSize val="0"/>
        </c:dLbls>
        <c:marker val="1"/>
        <c:smooth val="0"/>
        <c:axId val="608883144"/>
        <c:axId val="608880008"/>
      </c:lineChart>
      <c:catAx>
        <c:axId val="60888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0008"/>
        <c:crosses val="autoZero"/>
        <c:auto val="1"/>
        <c:lblAlgn val="ctr"/>
        <c:lblOffset val="100"/>
        <c:noMultiLvlLbl val="0"/>
      </c:catAx>
      <c:valAx>
        <c:axId val="608880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314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ADQUISICION</a:t>
            </a:r>
            <a:r>
              <a:rPr lang="es-419" baseline="0"/>
              <a:t> DE BIENES Y SERVICIOS</a:t>
            </a:r>
            <a:endParaRPr lang="es-419"/>
          </a:p>
        </c:rich>
      </c:tx>
      <c:overlay val="0"/>
      <c:spPr>
        <a:noFill/>
        <a:ln w="25400">
          <a:noFill/>
        </a:ln>
      </c:spPr>
    </c:title>
    <c:autoTitleDeleted val="0"/>
    <c:plotArea>
      <c:layout/>
      <c:lineChart>
        <c:grouping val="standard"/>
        <c:varyColors val="0"/>
        <c:ser>
          <c:idx val="2"/>
          <c:order val="0"/>
          <c:tx>
            <c:strRef>
              <c:f>'REPORTE DE DATOS '!$E$15</c:f>
              <c:strCache>
                <c:ptCount val="1"/>
                <c:pt idx="0">
                  <c:v>Indice</c:v>
                </c:pt>
              </c:strCache>
            </c:strRef>
          </c:tx>
          <c:spPr>
            <a:effectLst/>
          </c:spPr>
          <c:cat>
            <c:strRef>
              <c:f>'REPORTE DE DATOS '!$F$12:$Q$12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'!$F$15:$Q$15</c:f>
              <c:numCache>
                <c:formatCode>0.00%</c:formatCode>
                <c:ptCount val="12"/>
                <c:pt idx="0">
                  <c:v>0.46906617229153819</c:v>
                </c:pt>
                <c:pt idx="1">
                  <c:v>0.47718096621036238</c:v>
                </c:pt>
                <c:pt idx="2">
                  <c:v>0.50497607930677968</c:v>
                </c:pt>
                <c:pt idx="3">
                  <c:v>0.60734635613298915</c:v>
                </c:pt>
                <c:pt idx="4">
                  <c:v>0.63088514474937007</c:v>
                </c:pt>
                <c:pt idx="5">
                  <c:v>0.64543910520376535</c:v>
                </c:pt>
                <c:pt idx="6">
                  <c:v>0.7145494023257184</c:v>
                </c:pt>
                <c:pt idx="7">
                  <c:v>0.73151461591520983</c:v>
                </c:pt>
                <c:pt idx="8">
                  <c:v>0.74615847868429119</c:v>
                </c:pt>
                <c:pt idx="9">
                  <c:v>0.76397931797678198</c:v>
                </c:pt>
                <c:pt idx="10">
                  <c:v>0.83110079103479129</c:v>
                </c:pt>
                <c:pt idx="11">
                  <c:v>0.89154333250130635</c:v>
                </c:pt>
              </c:numCache>
            </c:numRef>
          </c:val>
          <c:smooth val="0"/>
          <c:extLst xmlns:c16r2="http://schemas.microsoft.com/office/drawing/2015/06/chart">
            <c:ext xmlns:c16="http://schemas.microsoft.com/office/drawing/2014/chart" uri="{C3380CC4-5D6E-409C-BE32-E72D297353CC}">
              <c16:uniqueId val="{00000000-A30F-4123-8D84-C981439DDBE8}"/>
            </c:ext>
          </c:extLst>
        </c:ser>
        <c:ser>
          <c:idx val="3"/>
          <c:order val="1"/>
          <c:tx>
            <c:strRef>
              <c:f>'REPORTE DE DATOS '!$E$16</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'!$F$12:$Q$12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'!$F$16:$Q$16</c:f>
              <c:numCache>
                <c:formatCode>0.00%</c:formatCode>
                <c:ptCount val="12"/>
                <c:pt idx="0">
                  <c:v>0.5</c:v>
                </c:pt>
                <c:pt idx="1">
                  <c:v>0.54549999999999998</c:v>
                </c:pt>
                <c:pt idx="2">
                  <c:v>0.59089999999999998</c:v>
                </c:pt>
                <c:pt idx="3">
                  <c:v>0.63629999999999998</c:v>
                </c:pt>
                <c:pt idx="4">
                  <c:v>0.68179999999999996</c:v>
                </c:pt>
                <c:pt idx="5">
                  <c:v>0.72729999999999995</c:v>
                </c:pt>
                <c:pt idx="6">
                  <c:v>0.77279999999999993</c:v>
                </c:pt>
                <c:pt idx="7">
                  <c:v>0.81829999999999992</c:v>
                </c:pt>
                <c:pt idx="8">
                  <c:v>0.8637999999999999</c:v>
                </c:pt>
                <c:pt idx="9">
                  <c:v>0.9091999999999999</c:v>
                </c:pt>
                <c:pt idx="10">
                  <c:v>0.95459999999999989</c:v>
                </c:pt>
                <c:pt idx="11">
                  <c:v>0.99999999999999989</c:v>
                </c:pt>
              </c:numCache>
            </c:numRef>
          </c:val>
          <c:smooth val="0"/>
          <c:extLst xmlns:c16r2="http://schemas.microsoft.com/office/drawing/2015/06/chart">
            <c:ext xmlns:c16="http://schemas.microsoft.com/office/drawing/2014/chart" uri="{C3380CC4-5D6E-409C-BE32-E72D297353CC}">
              <c16:uniqueId val="{00000001-A30F-4123-8D84-C981439DDBE8}"/>
            </c:ext>
          </c:extLst>
        </c:ser>
        <c:dLbls>
          <c:showLegendKey val="0"/>
          <c:showVal val="0"/>
          <c:showCatName val="0"/>
          <c:showSerName val="0"/>
          <c:showPercent val="0"/>
          <c:showBubbleSize val="0"/>
        </c:dLbls>
        <c:marker val="1"/>
        <c:smooth val="0"/>
        <c:axId val="608883928"/>
        <c:axId val="608884320"/>
      </c:lineChart>
      <c:catAx>
        <c:axId val="608883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4320"/>
        <c:crosses val="autoZero"/>
        <c:auto val="1"/>
        <c:lblAlgn val="ctr"/>
        <c:lblOffset val="100"/>
        <c:noMultiLvlLbl val="0"/>
      </c:catAx>
      <c:valAx>
        <c:axId val="6088843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392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TRANSFERENCIAS CORRIENTES</a:t>
            </a:r>
          </a:p>
        </c:rich>
      </c:tx>
      <c:overlay val="0"/>
      <c:spPr>
        <a:noFill/>
        <a:ln w="25400">
          <a:noFill/>
        </a:ln>
      </c:spPr>
    </c:title>
    <c:autoTitleDeleted val="0"/>
    <c:plotArea>
      <c:layout/>
      <c:lineChart>
        <c:grouping val="standard"/>
        <c:varyColors val="0"/>
        <c:ser>
          <c:idx val="2"/>
          <c:order val="0"/>
          <c:tx>
            <c:strRef>
              <c:f>'REPORTE DE DATOS '!$E$20</c:f>
              <c:strCache>
                <c:ptCount val="1"/>
                <c:pt idx="0">
                  <c:v>Indice</c:v>
                </c:pt>
              </c:strCache>
            </c:strRef>
          </c:tx>
          <c:spPr>
            <a:effectLst/>
          </c:spPr>
          <c:marker>
            <c:symbol val="none"/>
          </c:marker>
          <c:dLbls>
            <c:spPr>
              <a:noFill/>
              <a:ln w="25400">
                <a:noFill/>
              </a:ln>
            </c:spPr>
            <c:txPr>
              <a:bodyPr rot="0"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'!$F$17:$Q$17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'!$F$20:$Q$20</c:f>
              <c:numCache>
                <c:formatCode>0.00%</c:formatCode>
                <c:ptCount val="12"/>
                <c:pt idx="0">
                  <c:v>0.13469054596305821</c:v>
                </c:pt>
                <c:pt idx="1">
                  <c:v>0.10221501395229503</c:v>
                </c:pt>
                <c:pt idx="2">
                  <c:v>0.17318125352253042</c:v>
                </c:pt>
                <c:pt idx="3">
                  <c:v>0.22319272728594061</c:v>
                </c:pt>
                <c:pt idx="4">
                  <c:v>0.28165450831279448</c:v>
                </c:pt>
                <c:pt idx="5">
                  <c:v>0.3815394381207084</c:v>
                </c:pt>
                <c:pt idx="6">
                  <c:v>0.44445616363836837</c:v>
                </c:pt>
                <c:pt idx="7">
                  <c:v>0.49643296926254277</c:v>
                </c:pt>
                <c:pt idx="8">
                  <c:v>0.56627653726513816</c:v>
                </c:pt>
                <c:pt idx="9">
                  <c:v>0.62560950360151568</c:v>
                </c:pt>
                <c:pt idx="10">
                  <c:v>0.68154143071387596</c:v>
                </c:pt>
                <c:pt idx="11">
                  <c:v>0.79756994159331818</c:v>
                </c:pt>
              </c:numCache>
            </c:numRef>
          </c:val>
          <c:smooth val="0"/>
          <c:extLst xmlns:c16r2="http://schemas.microsoft.com/office/drawing/2015/06/chart">
            <c:ext xmlns:c16="http://schemas.microsoft.com/office/drawing/2014/chart" uri="{C3380CC4-5D6E-409C-BE32-E72D297353CC}">
              <c16:uniqueId val="{00000000-A72E-4751-9561-2F13CB0F6528}"/>
            </c:ext>
          </c:extLst>
        </c:ser>
        <c:ser>
          <c:idx val="3"/>
          <c:order val="1"/>
          <c:tx>
            <c:strRef>
              <c:f>'REPORTE DE DATOS '!$E$21</c:f>
              <c:strCache>
                <c:ptCount val="1"/>
                <c:pt idx="0">
                  <c:v>META</c:v>
                </c:pt>
              </c:strCache>
            </c:strRef>
          </c:tx>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'!$F$17:$Q$17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'!$F$21:$Q$21</c:f>
              <c:numCache>
                <c:formatCode>0.00%</c:formatCode>
                <c:ptCount val="12"/>
                <c:pt idx="0">
                  <c:v>8.3299999999999999E-2</c:v>
                </c:pt>
                <c:pt idx="1">
                  <c:v>0.1666</c:v>
                </c:pt>
                <c:pt idx="2">
                  <c:v>0.24990000000000001</c:v>
                </c:pt>
                <c:pt idx="3">
                  <c:v>0.33340000000000003</c:v>
                </c:pt>
                <c:pt idx="4">
                  <c:v>0.41670000000000001</c:v>
                </c:pt>
                <c:pt idx="5">
                  <c:v>0.5</c:v>
                </c:pt>
                <c:pt idx="6">
                  <c:v>0.58330000000000004</c:v>
                </c:pt>
                <c:pt idx="7">
                  <c:v>0.66680000000000006</c:v>
                </c:pt>
                <c:pt idx="8">
                  <c:v>0.7501000000000001</c:v>
                </c:pt>
                <c:pt idx="9">
                  <c:v>0.83340000000000014</c:v>
                </c:pt>
                <c:pt idx="10">
                  <c:v>0.91670000000000018</c:v>
                </c:pt>
                <c:pt idx="11">
                  <c:v>1.0000000000000002</c:v>
                </c:pt>
              </c:numCache>
            </c:numRef>
          </c:val>
          <c:smooth val="0"/>
          <c:extLst xmlns:c16r2="http://schemas.microsoft.com/office/drawing/2015/06/chart">
            <c:ext xmlns:c16="http://schemas.microsoft.com/office/drawing/2014/chart" uri="{C3380CC4-5D6E-409C-BE32-E72D297353CC}">
              <c16:uniqueId val="{00000001-A72E-4751-9561-2F13CB0F6528}"/>
            </c:ext>
          </c:extLst>
        </c:ser>
        <c:dLbls>
          <c:showLegendKey val="0"/>
          <c:showVal val="0"/>
          <c:showCatName val="0"/>
          <c:showSerName val="0"/>
          <c:showPercent val="0"/>
          <c:showBubbleSize val="0"/>
        </c:dLbls>
        <c:smooth val="0"/>
        <c:axId val="608885496"/>
        <c:axId val="608885888"/>
      </c:lineChart>
      <c:catAx>
        <c:axId val="608885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5888"/>
        <c:crosses val="autoZero"/>
        <c:auto val="1"/>
        <c:lblAlgn val="ctr"/>
        <c:lblOffset val="100"/>
        <c:noMultiLvlLbl val="0"/>
      </c:catAx>
      <c:valAx>
        <c:axId val="6088858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5496"/>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GASTOS POR TRIBUTOS, MULTAS, SANCIONES E INTERESES</a:t>
            </a:r>
            <a:r>
              <a:rPr lang="es-419" baseline="0"/>
              <a:t> DE MORA</a:t>
            </a:r>
            <a:endParaRPr lang="es-419"/>
          </a:p>
        </c:rich>
      </c:tx>
      <c:overlay val="0"/>
      <c:spPr>
        <a:noFill/>
        <a:ln w="25400">
          <a:noFill/>
        </a:ln>
      </c:spPr>
    </c:title>
    <c:autoTitleDeleted val="0"/>
    <c:plotArea>
      <c:layout/>
      <c:lineChart>
        <c:grouping val="standard"/>
        <c:varyColors val="0"/>
        <c:ser>
          <c:idx val="2"/>
          <c:order val="0"/>
          <c:tx>
            <c:strRef>
              <c:f>'REPORTE DE DATOS '!$E$25</c:f>
              <c:strCache>
                <c:ptCount val="1"/>
                <c:pt idx="0">
                  <c:v>Indice</c:v>
                </c:pt>
              </c:strCache>
            </c:strRef>
          </c:tx>
          <c:spPr>
            <a:effectLst/>
          </c:spPr>
          <c:cat>
            <c:strRef>
              <c:f>'REPORTE DE DATOS '!$F$22:$Q$22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'!$F$25:$Q$25</c:f>
              <c:numCache>
                <c:formatCode>0.00%</c:formatCode>
                <c:ptCount val="12"/>
                <c:pt idx="0">
                  <c:v>1.1418640597664191E-2</c:v>
                </c:pt>
                <c:pt idx="1">
                  <c:v>0.59448856210695544</c:v>
                </c:pt>
                <c:pt idx="2">
                  <c:v>0.63953682780509713</c:v>
                </c:pt>
                <c:pt idx="3">
                  <c:v>0.6404153213508913</c:v>
                </c:pt>
                <c:pt idx="4">
                  <c:v>0.64478652779091206</c:v>
                </c:pt>
                <c:pt idx="5">
                  <c:v>0.64655522181899849</c:v>
                </c:pt>
                <c:pt idx="6">
                  <c:v>0.64767639090500728</c:v>
                </c:pt>
                <c:pt idx="7">
                  <c:v>0.65019525420823676</c:v>
                </c:pt>
                <c:pt idx="8">
                  <c:v>0.65141186265411077</c:v>
                </c:pt>
                <c:pt idx="9">
                  <c:v>0.9487672386992293</c:v>
                </c:pt>
                <c:pt idx="10">
                  <c:v>0.9487672386992293</c:v>
                </c:pt>
                <c:pt idx="11">
                  <c:v>0.94917485398464196</c:v>
                </c:pt>
              </c:numCache>
            </c:numRef>
          </c:val>
          <c:smooth val="0"/>
          <c:extLst xmlns:c16r2="http://schemas.microsoft.com/office/drawing/2015/06/chart">
            <c:ext xmlns:c16="http://schemas.microsoft.com/office/drawing/2014/chart" uri="{C3380CC4-5D6E-409C-BE32-E72D297353CC}">
              <c16:uniqueId val="{00000000-0A30-4AE9-BAF0-46CD831B1D9B}"/>
            </c:ext>
          </c:extLst>
        </c:ser>
        <c:ser>
          <c:idx val="3"/>
          <c:order val="1"/>
          <c:tx>
            <c:strRef>
              <c:f>'REPORTE DE DATOS '!$E$26</c:f>
              <c:strCache>
                <c:ptCount val="1"/>
                <c:pt idx="0">
                  <c:v>META</c:v>
                </c:pt>
              </c:strCache>
            </c:strRef>
          </c:tx>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'!$F$22:$Q$22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'REPORTE DE DATOS '!$F$26:$Q$26</c:f>
              <c:numCache>
                <c:formatCode>0.00%</c:formatCode>
                <c:ptCount val="12"/>
                <c:pt idx="0">
                  <c:v>2.5000000000000001E-2</c:v>
                </c:pt>
                <c:pt idx="1">
                  <c:v>0.1275</c:v>
                </c:pt>
                <c:pt idx="2">
                  <c:v>0.627</c:v>
                </c:pt>
                <c:pt idx="3">
                  <c:v>0.65200000000000002</c:v>
                </c:pt>
                <c:pt idx="4">
                  <c:v>0.67700000000000005</c:v>
                </c:pt>
                <c:pt idx="5">
                  <c:v>0.70200000000000007</c:v>
                </c:pt>
                <c:pt idx="6">
                  <c:v>0.72700000000000009</c:v>
                </c:pt>
                <c:pt idx="7">
                  <c:v>0.75200000000000011</c:v>
                </c:pt>
                <c:pt idx="8">
                  <c:v>0.92500000000000016</c:v>
                </c:pt>
                <c:pt idx="9">
                  <c:v>0.95000000000000018</c:v>
                </c:pt>
                <c:pt idx="10">
                  <c:v>0.9750000000000002</c:v>
                </c:pt>
                <c:pt idx="11">
                  <c:v>1.0000000000000002</c:v>
                </c:pt>
              </c:numCache>
            </c:numRef>
          </c:val>
          <c:smooth val="0"/>
          <c:extLst xmlns:c16r2="http://schemas.microsoft.com/office/drawing/2015/06/chart">
            <c:ext xmlns:c16="http://schemas.microsoft.com/office/drawing/2014/chart" uri="{C3380CC4-5D6E-409C-BE32-E72D297353CC}">
              <c16:uniqueId val="{00000001-0A30-4AE9-BAF0-46CD831B1D9B}"/>
            </c:ext>
          </c:extLst>
        </c:ser>
        <c:dLbls>
          <c:showLegendKey val="0"/>
          <c:showVal val="0"/>
          <c:showCatName val="0"/>
          <c:showSerName val="0"/>
          <c:showPercent val="0"/>
          <c:showBubbleSize val="0"/>
        </c:dLbls>
        <c:marker val="1"/>
        <c:smooth val="0"/>
        <c:axId val="608886280"/>
        <c:axId val="608887848"/>
      </c:lineChart>
      <c:catAx>
        <c:axId val="608886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7848"/>
        <c:crosses val="autoZero"/>
        <c:auto val="1"/>
        <c:lblAlgn val="ctr"/>
        <c:lblOffset val="100"/>
        <c:noMultiLvlLbl val="0"/>
      </c:catAx>
      <c:valAx>
        <c:axId val="608887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0888628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247650</xdr:colOff>
      <xdr:row>8</xdr:row>
      <xdr:rowOff>142875</xdr:rowOff>
    </xdr:from>
    <xdr:to>
      <xdr:col>11</xdr:col>
      <xdr:colOff>123825</xdr:colOff>
      <xdr:row>24</xdr:row>
      <xdr:rowOff>85725</xdr:rowOff>
    </xdr:to>
    <xdr:graphicFrame macro="">
      <xdr:nvGraphicFramePr>
        <xdr:cNvPr id="2309" name="Gráfico 8">
          <a:extLst>
            <a:ext uri="{FF2B5EF4-FFF2-40B4-BE49-F238E27FC236}">
              <a16:creationId xmlns:a16="http://schemas.microsoft.com/office/drawing/2014/main" xmlns="" id="{00000000-0008-0000-0200-00000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314325</xdr:colOff>
      <xdr:row>29</xdr:row>
      <xdr:rowOff>142875</xdr:rowOff>
    </xdr:from>
    <xdr:to>
      <xdr:col>11</xdr:col>
      <xdr:colOff>133350</xdr:colOff>
      <xdr:row>43</xdr:row>
      <xdr:rowOff>76200</xdr:rowOff>
    </xdr:to>
    <xdr:graphicFrame macro="">
      <xdr:nvGraphicFramePr>
        <xdr:cNvPr id="2310" name="Gráfico 9">
          <a:extLst>
            <a:ext uri="{FF2B5EF4-FFF2-40B4-BE49-F238E27FC236}">
              <a16:creationId xmlns:a16="http://schemas.microsoft.com/office/drawing/2014/main" xmlns="" id="{00000000-0008-0000-0200-000006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48</xdr:row>
      <xdr:rowOff>95250</xdr:rowOff>
    </xdr:from>
    <xdr:to>
      <xdr:col>11</xdr:col>
      <xdr:colOff>114300</xdr:colOff>
      <xdr:row>63</xdr:row>
      <xdr:rowOff>95250</xdr:rowOff>
    </xdr:to>
    <xdr:graphicFrame macro="">
      <xdr:nvGraphicFramePr>
        <xdr:cNvPr id="2311" name="Gráfico 10">
          <a:extLst>
            <a:ext uri="{FF2B5EF4-FFF2-40B4-BE49-F238E27FC236}">
              <a16:creationId xmlns:a16="http://schemas.microsoft.com/office/drawing/2014/main" xmlns="" id="{00000000-0008-0000-0200-00000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400050</xdr:colOff>
      <xdr:row>67</xdr:row>
      <xdr:rowOff>123825</xdr:rowOff>
    </xdr:from>
    <xdr:to>
      <xdr:col>11</xdr:col>
      <xdr:colOff>152400</xdr:colOff>
      <xdr:row>82</xdr:row>
      <xdr:rowOff>47625</xdr:rowOff>
    </xdr:to>
    <xdr:graphicFrame macro="">
      <xdr:nvGraphicFramePr>
        <xdr:cNvPr id="2312" name="Gráfico 11">
          <a:extLst>
            <a:ext uri="{FF2B5EF4-FFF2-40B4-BE49-F238E27FC236}">
              <a16:creationId xmlns:a16="http://schemas.microsoft.com/office/drawing/2014/main" xmlns="" id="{00000000-0008-0000-0200-000008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tabSelected="1" zoomScaleNormal="100" zoomScaleSheetLayoutView="130" workbookViewId="0">
      <selection activeCell="D9" sqref="D9"/>
    </sheetView>
  </sheetViews>
  <sheetFormatPr baseColWidth="10" defaultColWidth="11.42578125" defaultRowHeight="16.5" customHeight="1" x14ac:dyDescent="0.2"/>
  <cols>
    <col min="1" max="1" width="4.140625" style="1" customWidth="1"/>
    <col min="2" max="2" width="14" style="1" customWidth="1"/>
    <col min="3" max="3" width="18.425781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14.7109375" style="1" customWidth="1"/>
    <col min="13" max="13" width="10.42578125" style="1" customWidth="1"/>
    <col min="14" max="14" width="11.28515625" style="1" customWidth="1"/>
    <col min="15" max="15" width="2.5703125" style="1" customWidth="1"/>
    <col min="16" max="16384" width="11.42578125" style="1"/>
  </cols>
  <sheetData>
    <row r="1" spans="1:15" s="10" customFormat="1" ht="13.5" thickBot="1" x14ac:dyDescent="0.25">
      <c r="A1" s="7"/>
      <c r="B1" s="7"/>
      <c r="C1" s="8"/>
      <c r="D1" s="7"/>
      <c r="E1" s="7"/>
      <c r="F1" s="7"/>
      <c r="G1" s="7"/>
      <c r="H1" s="9"/>
      <c r="I1" s="7"/>
      <c r="J1" s="7"/>
      <c r="K1" s="7"/>
      <c r="L1" s="7"/>
      <c r="M1" s="7"/>
      <c r="N1" s="7"/>
      <c r="O1" s="7"/>
    </row>
    <row r="2" spans="1:15" s="10" customFormat="1" ht="12.75" x14ac:dyDescent="0.2">
      <c r="A2" s="7"/>
      <c r="B2" s="11"/>
      <c r="C2" s="13"/>
      <c r="D2" s="27" t="s">
        <v>0</v>
      </c>
      <c r="E2" s="41"/>
      <c r="F2" s="14"/>
      <c r="G2" s="116" t="s">
        <v>1</v>
      </c>
      <c r="H2" s="15"/>
      <c r="I2" s="14"/>
      <c r="J2" s="14"/>
      <c r="K2" s="14"/>
      <c r="L2" s="14"/>
      <c r="M2" s="47"/>
      <c r="N2" s="16"/>
      <c r="O2" s="7"/>
    </row>
    <row r="3" spans="1:15" s="10" customFormat="1" ht="12.75" x14ac:dyDescent="0.2">
      <c r="A3" s="7"/>
      <c r="B3" s="98"/>
      <c r="C3" s="19"/>
      <c r="D3" s="19" t="s">
        <v>2</v>
      </c>
      <c r="E3" s="42"/>
      <c r="G3" s="117"/>
      <c r="H3" s="20"/>
      <c r="L3" s="21"/>
      <c r="M3" s="48"/>
      <c r="N3" s="22"/>
      <c r="O3" s="7"/>
    </row>
    <row r="4" spans="1:15" s="10" customFormat="1" ht="12.75" x14ac:dyDescent="0.2">
      <c r="A4" s="7"/>
      <c r="B4" s="23"/>
      <c r="C4" s="24"/>
      <c r="D4" s="19" t="s">
        <v>3</v>
      </c>
      <c r="E4" s="43"/>
      <c r="F4" s="21"/>
      <c r="G4" s="117"/>
      <c r="H4" s="48"/>
      <c r="I4" s="21"/>
      <c r="J4" s="21"/>
      <c r="K4" s="21"/>
      <c r="L4" s="21"/>
      <c r="M4" s="49"/>
      <c r="N4" s="25"/>
      <c r="O4" s="7"/>
    </row>
    <row r="5" spans="1:15" s="10" customFormat="1" ht="7.5" customHeight="1" thickBot="1" x14ac:dyDescent="0.4">
      <c r="A5" s="7"/>
      <c r="B5" s="50"/>
      <c r="C5" s="51"/>
      <c r="D5" s="51"/>
      <c r="E5" s="51"/>
      <c r="F5" s="51"/>
      <c r="G5" s="118"/>
      <c r="H5" s="51"/>
      <c r="I5" s="51"/>
      <c r="J5" s="51"/>
      <c r="K5" s="51"/>
      <c r="L5" s="51"/>
      <c r="M5" s="51"/>
      <c r="N5" s="52"/>
      <c r="O5" s="7"/>
    </row>
    <row r="6" spans="1:15" s="10" customFormat="1" ht="13.5" thickBot="1" x14ac:dyDescent="0.25">
      <c r="A6" s="7"/>
      <c r="B6" s="7"/>
      <c r="C6" s="7"/>
      <c r="D6" s="7"/>
      <c r="E6" s="7"/>
      <c r="F6" s="7"/>
      <c r="G6" s="7"/>
      <c r="H6" s="7"/>
      <c r="I6" s="7"/>
      <c r="J6" s="7"/>
      <c r="K6" s="7"/>
      <c r="L6" s="7"/>
      <c r="M6" s="7"/>
      <c r="N6" s="7"/>
      <c r="O6" s="7"/>
    </row>
    <row r="7" spans="1:15" ht="45" customHeight="1" thickBot="1" x14ac:dyDescent="0.25">
      <c r="A7" s="7"/>
      <c r="B7" s="67" t="s">
        <v>4</v>
      </c>
      <c r="C7" s="68" t="s">
        <v>5</v>
      </c>
      <c r="D7" s="68" t="s">
        <v>6</v>
      </c>
      <c r="E7" s="68" t="s">
        <v>7</v>
      </c>
      <c r="F7" s="68" t="s">
        <v>8</v>
      </c>
      <c r="G7" s="68" t="s">
        <v>9</v>
      </c>
      <c r="H7" s="68" t="s">
        <v>10</v>
      </c>
      <c r="I7" s="68" t="s">
        <v>11</v>
      </c>
      <c r="J7" s="68" t="s">
        <v>12</v>
      </c>
      <c r="K7" s="68" t="s">
        <v>13</v>
      </c>
      <c r="L7" s="68" t="s">
        <v>14</v>
      </c>
      <c r="M7" s="69" t="s">
        <v>15</v>
      </c>
      <c r="N7" s="70" t="s">
        <v>16</v>
      </c>
      <c r="O7" s="7"/>
    </row>
    <row r="8" spans="1:15" s="66" customFormat="1" ht="72" customHeight="1" x14ac:dyDescent="0.2">
      <c r="A8" s="7"/>
      <c r="B8" s="95" t="s">
        <v>17</v>
      </c>
      <c r="C8" s="71" t="s">
        <v>18</v>
      </c>
      <c r="D8" s="71" t="s">
        <v>19</v>
      </c>
      <c r="E8" s="72" t="s">
        <v>20</v>
      </c>
      <c r="F8" s="71" t="s">
        <v>21</v>
      </c>
      <c r="G8" s="71" t="s">
        <v>22</v>
      </c>
      <c r="H8" s="72" t="s">
        <v>23</v>
      </c>
      <c r="I8" s="72" t="s">
        <v>23</v>
      </c>
      <c r="J8" s="72" t="s">
        <v>24</v>
      </c>
      <c r="K8" s="72" t="s">
        <v>25</v>
      </c>
      <c r="L8" s="72" t="s">
        <v>26</v>
      </c>
      <c r="M8" s="73" t="s">
        <v>27</v>
      </c>
      <c r="N8" s="74" t="s">
        <v>28</v>
      </c>
      <c r="O8" s="7"/>
    </row>
    <row r="9" spans="1:15" s="66" customFormat="1" ht="83.25" customHeight="1" x14ac:dyDescent="0.2">
      <c r="A9" s="7"/>
      <c r="B9" s="96" t="s">
        <v>29</v>
      </c>
      <c r="C9" s="75" t="s">
        <v>30</v>
      </c>
      <c r="D9" s="75" t="s">
        <v>31</v>
      </c>
      <c r="E9" s="76" t="s">
        <v>20</v>
      </c>
      <c r="F9" s="75" t="s">
        <v>21</v>
      </c>
      <c r="G9" s="75" t="s">
        <v>22</v>
      </c>
      <c r="H9" s="76" t="s">
        <v>23</v>
      </c>
      <c r="I9" s="76" t="s">
        <v>23</v>
      </c>
      <c r="J9" s="76" t="s">
        <v>24</v>
      </c>
      <c r="K9" s="76" t="s">
        <v>25</v>
      </c>
      <c r="L9" s="76" t="s">
        <v>26</v>
      </c>
      <c r="M9" s="77" t="s">
        <v>27</v>
      </c>
      <c r="N9" s="78" t="s">
        <v>28</v>
      </c>
      <c r="O9" s="7"/>
    </row>
    <row r="10" spans="1:15" s="66" customFormat="1" ht="83.25" customHeight="1" thickBot="1" x14ac:dyDescent="0.25">
      <c r="A10" s="7"/>
      <c r="B10" s="97" t="s">
        <v>32</v>
      </c>
      <c r="C10" s="54" t="s">
        <v>33</v>
      </c>
      <c r="D10" s="54" t="s">
        <v>34</v>
      </c>
      <c r="E10" s="55" t="s">
        <v>20</v>
      </c>
      <c r="F10" s="54" t="s">
        <v>21</v>
      </c>
      <c r="G10" s="54" t="s">
        <v>22</v>
      </c>
      <c r="H10" s="55" t="s">
        <v>23</v>
      </c>
      <c r="I10" s="55" t="s">
        <v>23</v>
      </c>
      <c r="J10" s="55" t="s">
        <v>24</v>
      </c>
      <c r="K10" s="55" t="s">
        <v>25</v>
      </c>
      <c r="L10" s="55" t="s">
        <v>26</v>
      </c>
      <c r="M10" s="56" t="s">
        <v>27</v>
      </c>
      <c r="N10" s="57" t="s">
        <v>28</v>
      </c>
      <c r="O10" s="7"/>
    </row>
    <row r="11" spans="1:15" s="66" customFormat="1" ht="72" customHeight="1" x14ac:dyDescent="0.2">
      <c r="A11" s="7"/>
      <c r="B11" s="97" t="s">
        <v>35</v>
      </c>
      <c r="C11" s="54" t="s">
        <v>33</v>
      </c>
      <c r="D11" s="54" t="s">
        <v>36</v>
      </c>
      <c r="E11" s="55" t="s">
        <v>20</v>
      </c>
      <c r="F11" s="54" t="s">
        <v>21</v>
      </c>
      <c r="G11" s="54" t="s">
        <v>22</v>
      </c>
      <c r="H11" s="55" t="s">
        <v>23</v>
      </c>
      <c r="I11" s="55" t="s">
        <v>23</v>
      </c>
      <c r="J11" s="55" t="s">
        <v>24</v>
      </c>
      <c r="K11" s="55" t="s">
        <v>25</v>
      </c>
      <c r="L11" s="55" t="s">
        <v>26</v>
      </c>
      <c r="M11" s="56" t="s">
        <v>27</v>
      </c>
      <c r="N11" s="57" t="s">
        <v>28</v>
      </c>
      <c r="O11" s="7"/>
    </row>
    <row r="12" spans="1:15" s="66" customFormat="1" ht="19.5" customHeight="1" x14ac:dyDescent="0.2">
      <c r="A12" s="7"/>
      <c r="B12" s="7"/>
      <c r="C12" s="7"/>
      <c r="D12" s="7"/>
      <c r="E12" s="7"/>
      <c r="F12" s="7"/>
      <c r="G12" s="7"/>
      <c r="H12" s="7"/>
      <c r="I12" s="7"/>
      <c r="J12" s="7"/>
      <c r="K12" s="7"/>
      <c r="L12" s="7"/>
      <c r="M12" s="7"/>
      <c r="N12" s="7"/>
      <c r="O12" s="7"/>
    </row>
    <row r="13" spans="1:15" s="10" customFormat="1" ht="27" customHeight="1" x14ac:dyDescent="0.2">
      <c r="B13" s="79" t="s">
        <v>37</v>
      </c>
      <c r="C13" s="119" t="s">
        <v>38</v>
      </c>
      <c r="D13" s="119"/>
      <c r="E13" s="80" t="s">
        <v>39</v>
      </c>
      <c r="F13" s="120" t="s">
        <v>40</v>
      </c>
      <c r="G13" s="121"/>
    </row>
    <row r="14" spans="1:15" s="10" customFormat="1" ht="34.5" customHeight="1" x14ac:dyDescent="0.2">
      <c r="B14" s="79" t="s">
        <v>41</v>
      </c>
      <c r="C14" s="119" t="s">
        <v>42</v>
      </c>
      <c r="D14" s="119"/>
      <c r="E14" s="80" t="s">
        <v>39</v>
      </c>
      <c r="F14" s="120" t="s">
        <v>43</v>
      </c>
      <c r="G14" s="121"/>
    </row>
    <row r="15" spans="1:15" s="10" customFormat="1" ht="12.75" x14ac:dyDescent="0.2">
      <c r="B15" s="34"/>
      <c r="C15" s="35"/>
      <c r="D15" s="35"/>
      <c r="E15" s="35"/>
      <c r="F15" s="35"/>
      <c r="G15" s="35"/>
    </row>
    <row r="16" spans="1:15" s="10" customFormat="1" ht="12.75" x14ac:dyDescent="0.2">
      <c r="B16" s="34"/>
      <c r="C16" s="35"/>
      <c r="D16" s="35"/>
      <c r="E16" s="35"/>
      <c r="F16" s="35"/>
      <c r="G16" s="35"/>
    </row>
    <row r="17" spans="1:15" s="10" customFormat="1" ht="12.75" x14ac:dyDescent="0.2">
      <c r="B17" s="34"/>
      <c r="C17" s="35"/>
      <c r="D17" s="35"/>
      <c r="E17" s="35"/>
      <c r="F17" s="35"/>
    </row>
    <row r="18" spans="1:15" ht="16.5" customHeight="1" x14ac:dyDescent="0.2">
      <c r="A18" s="10"/>
      <c r="B18" s="40" t="s">
        <v>8</v>
      </c>
      <c r="C18" s="10"/>
      <c r="D18" s="36"/>
      <c r="E18" s="36" t="s">
        <v>16</v>
      </c>
      <c r="F18" s="10"/>
      <c r="G18" s="39"/>
      <c r="H18" s="38"/>
      <c r="I18" s="10"/>
      <c r="J18" s="10"/>
      <c r="K18" s="10"/>
      <c r="L18" s="10"/>
      <c r="M18" s="10"/>
      <c r="N18" s="10"/>
      <c r="O18" s="10"/>
    </row>
    <row r="19" spans="1:15" ht="16.5" customHeight="1" x14ac:dyDescent="0.2">
      <c r="B19" s="45" t="s">
        <v>21</v>
      </c>
      <c r="C19" s="44" t="s">
        <v>44</v>
      </c>
      <c r="D19" s="37"/>
      <c r="E19" s="46" t="s">
        <v>45</v>
      </c>
      <c r="F19" s="45" t="s">
        <v>46</v>
      </c>
      <c r="G19" s="37"/>
    </row>
    <row r="20" spans="1:15" ht="16.5" customHeight="1" x14ac:dyDescent="0.2">
      <c r="B20" s="45" t="s">
        <v>47</v>
      </c>
      <c r="C20" s="44" t="s">
        <v>48</v>
      </c>
      <c r="D20" s="37"/>
      <c r="E20" s="46" t="s">
        <v>49</v>
      </c>
      <c r="F20" s="45" t="s">
        <v>50</v>
      </c>
      <c r="G20" s="37"/>
    </row>
    <row r="21" spans="1:15" ht="16.5" customHeight="1" x14ac:dyDescent="0.2">
      <c r="B21" s="45" t="s">
        <v>51</v>
      </c>
      <c r="C21" s="44" t="s">
        <v>52</v>
      </c>
      <c r="D21" s="37"/>
      <c r="E21" s="46" t="s">
        <v>53</v>
      </c>
      <c r="F21" s="45" t="s">
        <v>28</v>
      </c>
      <c r="G21" s="37"/>
    </row>
    <row r="22" spans="1:15" ht="16.5" customHeight="1" x14ac:dyDescent="0.2">
      <c r="D22" s="2"/>
    </row>
    <row r="23" spans="1:15" ht="16.5" customHeight="1" x14ac:dyDescent="0.2">
      <c r="B23" s="26"/>
      <c r="D23" s="2"/>
    </row>
  </sheetData>
  <mergeCells count="5">
    <mergeCell ref="G2:G5"/>
    <mergeCell ref="C13:D13"/>
    <mergeCell ref="C14:D14"/>
    <mergeCell ref="F13:G13"/>
    <mergeCell ref="F14:G14"/>
  </mergeCells>
  <printOptions horizontalCentered="1" verticalCentered="1"/>
  <pageMargins left="1.3779527559055118" right="0" top="0.98425196850393704" bottom="0.98425196850393704" header="0.51181102362204722" footer="0.51181102362204722"/>
  <pageSetup paperSize="14" scale="60" orientation="landscape"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showGridLines="0" topLeftCell="D1" zoomScale="110" zoomScaleNormal="110" workbookViewId="0">
      <selection activeCell="F23" sqref="F23"/>
    </sheetView>
  </sheetViews>
  <sheetFormatPr baseColWidth="10" defaultColWidth="11.42578125" defaultRowHeight="15" customHeight="1" x14ac:dyDescent="0.2"/>
  <cols>
    <col min="1" max="1" width="2.140625" style="4" customWidth="1"/>
    <col min="2" max="2" width="14.28515625" style="4" bestFit="1" customWidth="1"/>
    <col min="3" max="3" width="21.5703125" style="4" customWidth="1"/>
    <col min="4" max="4" width="38.42578125" style="4" customWidth="1"/>
    <col min="5" max="5" width="38.7109375" style="4" customWidth="1"/>
    <col min="6" max="6" width="14.28515625" style="64" bestFit="1" customWidth="1"/>
    <col min="7" max="11" width="14.28515625" style="4" bestFit="1" customWidth="1"/>
    <col min="12" max="12" width="13.7109375" style="4" customWidth="1"/>
    <col min="13" max="13" width="14.28515625" style="4" bestFit="1" customWidth="1"/>
    <col min="14" max="14" width="14.28515625" style="4" customWidth="1"/>
    <col min="15" max="15" width="17.140625" style="4" customWidth="1"/>
    <col min="16" max="16" width="14.7109375" style="4" customWidth="1"/>
    <col min="17" max="17" width="15.5703125" style="4" customWidth="1"/>
    <col min="18" max="18" width="3.7109375" style="4" customWidth="1"/>
    <col min="19" max="19" width="16.7109375" style="4" customWidth="1"/>
    <col min="20" max="20" width="13.85546875" style="4" bestFit="1" customWidth="1"/>
    <col min="21" max="16384" width="11.42578125" style="4"/>
  </cols>
  <sheetData>
    <row r="1" spans="1:20" s="10" customFormat="1" ht="13.5" thickBot="1" x14ac:dyDescent="0.25">
      <c r="A1" s="7"/>
      <c r="B1" s="7"/>
      <c r="C1" s="7"/>
      <c r="D1" s="8"/>
      <c r="E1" s="7"/>
      <c r="F1" s="58"/>
      <c r="G1" s="7"/>
      <c r="H1" s="7"/>
      <c r="I1" s="7"/>
      <c r="J1" s="7"/>
      <c r="K1" s="7"/>
      <c r="L1" s="7"/>
      <c r="M1" s="7"/>
      <c r="N1" s="7"/>
      <c r="O1" s="7"/>
      <c r="P1" s="7"/>
      <c r="Q1" s="7"/>
      <c r="R1" s="7"/>
    </row>
    <row r="2" spans="1:20" s="10" customFormat="1" ht="12.75" customHeight="1" x14ac:dyDescent="0.2">
      <c r="A2" s="7"/>
      <c r="B2" s="11"/>
      <c r="C2" s="12"/>
      <c r="D2" s="27" t="s">
        <v>0</v>
      </c>
      <c r="E2" s="28"/>
      <c r="F2" s="59"/>
      <c r="G2" s="116" t="s">
        <v>54</v>
      </c>
      <c r="H2" s="116"/>
      <c r="I2" s="116"/>
      <c r="J2" s="28"/>
      <c r="K2" s="14"/>
      <c r="L2" s="14"/>
      <c r="M2" s="47"/>
      <c r="N2" s="28"/>
      <c r="O2" s="14"/>
      <c r="P2" s="14"/>
      <c r="Q2" s="99"/>
      <c r="R2" s="7"/>
    </row>
    <row r="3" spans="1:20" s="10" customFormat="1" ht="12.75" customHeight="1" x14ac:dyDescent="0.2">
      <c r="A3" s="7"/>
      <c r="B3" s="17"/>
      <c r="C3" s="18"/>
      <c r="D3" s="19" t="s">
        <v>2</v>
      </c>
      <c r="E3" s="29"/>
      <c r="F3" s="60"/>
      <c r="G3" s="117"/>
      <c r="H3" s="117"/>
      <c r="I3" s="117"/>
      <c r="J3" s="29"/>
      <c r="N3" s="29"/>
      <c r="Q3" s="32"/>
      <c r="R3" s="7"/>
    </row>
    <row r="4" spans="1:20" s="10" customFormat="1" ht="12.75" customHeight="1" x14ac:dyDescent="0.2">
      <c r="A4" s="7"/>
      <c r="B4" s="23"/>
      <c r="C4"/>
      <c r="D4" s="19" t="s">
        <v>3</v>
      </c>
      <c r="E4" s="30"/>
      <c r="F4" s="61"/>
      <c r="G4" s="117"/>
      <c r="H4" s="117"/>
      <c r="I4" s="117"/>
      <c r="J4" s="30"/>
      <c r="K4" s="21"/>
      <c r="L4" s="21"/>
      <c r="M4" s="21"/>
      <c r="N4" s="30"/>
      <c r="O4" s="21"/>
      <c r="P4" s="21"/>
      <c r="Q4" s="100"/>
      <c r="R4" s="7"/>
    </row>
    <row r="5" spans="1:20" s="10" customFormat="1" ht="21.75" customHeight="1" thickBot="1" x14ac:dyDescent="0.4">
      <c r="A5" s="7"/>
      <c r="B5" s="53"/>
      <c r="C5" s="51"/>
      <c r="D5" s="51"/>
      <c r="E5" s="51"/>
      <c r="F5" s="62"/>
      <c r="G5" s="118"/>
      <c r="H5" s="118"/>
      <c r="I5" s="118"/>
      <c r="J5" s="51"/>
      <c r="K5" s="51"/>
      <c r="L5" s="51"/>
      <c r="M5" s="51"/>
      <c r="N5" s="51"/>
      <c r="O5" s="51"/>
      <c r="P5" s="51"/>
      <c r="Q5" s="52"/>
      <c r="R5" s="7"/>
    </row>
    <row r="6" spans="1:20" s="10" customFormat="1" ht="13.5" thickBot="1" x14ac:dyDescent="0.25">
      <c r="A6" s="7"/>
      <c r="B6" s="7"/>
      <c r="C6" s="7"/>
      <c r="D6" s="7"/>
      <c r="E6" s="7"/>
      <c r="F6" s="58"/>
      <c r="G6" s="7"/>
      <c r="H6" s="7"/>
      <c r="I6" s="7"/>
      <c r="J6" s="7"/>
      <c r="K6" s="7"/>
      <c r="L6" s="7"/>
      <c r="M6" s="7"/>
      <c r="N6" s="7"/>
      <c r="O6" s="7"/>
      <c r="P6" s="7"/>
      <c r="Q6" s="7"/>
      <c r="R6" s="7"/>
    </row>
    <row r="7" spans="1:20" ht="13.5" thickBot="1" x14ac:dyDescent="0.25">
      <c r="A7" s="7"/>
      <c r="B7" s="3" t="s">
        <v>4</v>
      </c>
      <c r="C7" s="5" t="s">
        <v>55</v>
      </c>
      <c r="D7" s="5" t="s">
        <v>56</v>
      </c>
      <c r="E7" s="6" t="s">
        <v>57</v>
      </c>
      <c r="F7" s="5" t="s">
        <v>58</v>
      </c>
      <c r="G7" s="5" t="s">
        <v>59</v>
      </c>
      <c r="H7" s="5" t="s">
        <v>60</v>
      </c>
      <c r="I7" s="5" t="s">
        <v>61</v>
      </c>
      <c r="J7" s="63" t="s">
        <v>62</v>
      </c>
      <c r="K7" s="63" t="s">
        <v>63</v>
      </c>
      <c r="L7" s="63" t="s">
        <v>64</v>
      </c>
      <c r="M7" s="63" t="s">
        <v>65</v>
      </c>
      <c r="N7" s="63" t="s">
        <v>66</v>
      </c>
      <c r="O7" s="63" t="s">
        <v>67</v>
      </c>
      <c r="P7" s="63" t="s">
        <v>68</v>
      </c>
      <c r="Q7" s="63" t="s">
        <v>69</v>
      </c>
      <c r="R7" s="7"/>
    </row>
    <row r="8" spans="1:20" ht="12.75" x14ac:dyDescent="0.2">
      <c r="A8" s="7"/>
      <c r="B8" s="122" t="s">
        <v>70</v>
      </c>
      <c r="C8" s="125" t="str">
        <f>'HOJA DE VIDA DEL INDICADOR '!C8</f>
        <v>Presupuesto para gastos de personal Apropiado que se Encuentra Comprometido</v>
      </c>
      <c r="D8" s="128" t="s">
        <v>71</v>
      </c>
      <c r="E8" s="81" t="s">
        <v>72</v>
      </c>
      <c r="F8" s="92">
        <v>10378340102</v>
      </c>
      <c r="G8" s="82">
        <v>20864352471</v>
      </c>
      <c r="H8" s="82">
        <v>36292851416</v>
      </c>
      <c r="I8" s="82">
        <v>50745638335</v>
      </c>
      <c r="J8" s="82">
        <v>63884143224.599998</v>
      </c>
      <c r="K8" s="82">
        <v>80525032234.600006</v>
      </c>
      <c r="L8" s="82">
        <v>92872588287.600006</v>
      </c>
      <c r="M8" s="82">
        <v>105033892913.60001</v>
      </c>
      <c r="N8" s="82">
        <v>125424188914.60001</v>
      </c>
      <c r="O8" s="82">
        <v>137490677788.60001</v>
      </c>
      <c r="P8" s="82">
        <v>158951212845.60001</v>
      </c>
      <c r="Q8" s="82">
        <v>173896737165.60001</v>
      </c>
      <c r="R8" s="7"/>
    </row>
    <row r="9" spans="1:20" ht="12.75" x14ac:dyDescent="0.2">
      <c r="A9" s="7"/>
      <c r="B9" s="123"/>
      <c r="C9" s="126"/>
      <c r="D9" s="129"/>
      <c r="E9" s="83" t="s">
        <v>73</v>
      </c>
      <c r="F9" s="101">
        <f t="shared" ref="F9:L9" si="0">182198900000-8079300000</f>
        <v>174119600000</v>
      </c>
      <c r="G9" s="112">
        <f t="shared" si="0"/>
        <v>174119600000</v>
      </c>
      <c r="H9" s="112">
        <f t="shared" si="0"/>
        <v>174119600000</v>
      </c>
      <c r="I9" s="112">
        <f t="shared" si="0"/>
        <v>174119600000</v>
      </c>
      <c r="J9" s="112">
        <f t="shared" si="0"/>
        <v>174119600000</v>
      </c>
      <c r="K9" s="112">
        <f t="shared" si="0"/>
        <v>174119600000</v>
      </c>
      <c r="L9" s="112">
        <f t="shared" si="0"/>
        <v>174119600000</v>
      </c>
      <c r="M9" s="112">
        <f>182198900000-8079300000</f>
        <v>174119600000</v>
      </c>
      <c r="N9" s="101">
        <f t="shared" ref="N9:O9" si="1">182198900000-8079300000</f>
        <v>174119600000</v>
      </c>
      <c r="O9" s="101">
        <f t="shared" si="1"/>
        <v>174119600000</v>
      </c>
      <c r="P9" s="112">
        <f>182198900000-4531166311</f>
        <v>177667733689</v>
      </c>
      <c r="Q9" s="112">
        <f t="shared" ref="Q9" si="2">182198900000-4531166311</f>
        <v>177667733689</v>
      </c>
      <c r="R9" s="7"/>
      <c r="S9" s="65"/>
      <c r="T9" s="65" t="s">
        <v>74</v>
      </c>
    </row>
    <row r="10" spans="1:20" ht="12.75" x14ac:dyDescent="0.2">
      <c r="A10" s="7"/>
      <c r="B10" s="123"/>
      <c r="C10" s="126"/>
      <c r="D10" s="129"/>
      <c r="E10" s="84" t="s">
        <v>75</v>
      </c>
      <c r="F10" s="105">
        <f>F8/F9</f>
        <v>5.9604663128102753E-2</v>
      </c>
      <c r="G10" s="105">
        <f>G8/G9</f>
        <v>0.11982770734024199</v>
      </c>
      <c r="H10" s="105">
        <f t="shared" ref="H10:K10" si="3">H8/H9</f>
        <v>0.20843633580596327</v>
      </c>
      <c r="I10" s="105">
        <f t="shared" si="3"/>
        <v>0.29144127562319233</v>
      </c>
      <c r="J10" s="105">
        <f t="shared" si="3"/>
        <v>0.36689805871711167</v>
      </c>
      <c r="K10" s="105">
        <f t="shared" si="3"/>
        <v>0.46246966013360935</v>
      </c>
      <c r="L10" s="105">
        <f t="shared" ref="L10:Q10" si="4">L8/L9</f>
        <v>0.53338388261631664</v>
      </c>
      <c r="M10" s="105">
        <f>M8/M9</f>
        <v>0.6032284298470707</v>
      </c>
      <c r="N10" s="105">
        <f t="shared" si="4"/>
        <v>0.72033354610623967</v>
      </c>
      <c r="O10" s="105">
        <f t="shared" si="4"/>
        <v>0.78963354951768783</v>
      </c>
      <c r="P10" s="105">
        <f t="shared" si="4"/>
        <v>0.89465436151641076</v>
      </c>
      <c r="Q10" s="105">
        <f t="shared" si="4"/>
        <v>0.97877500632725489</v>
      </c>
      <c r="R10" s="7"/>
    </row>
    <row r="11" spans="1:20" ht="13.5" thickBot="1" x14ac:dyDescent="0.25">
      <c r="A11" s="7"/>
      <c r="B11" s="124"/>
      <c r="C11" s="127"/>
      <c r="D11" s="130"/>
      <c r="E11" s="86" t="s">
        <v>76</v>
      </c>
      <c r="F11" s="93">
        <v>7.5800000000000006E-2</v>
      </c>
      <c r="G11" s="87">
        <f>+F11+7.58%</f>
        <v>0.15160000000000001</v>
      </c>
      <c r="H11" s="87">
        <f>+G11+10.12%</f>
        <v>0.25280000000000002</v>
      </c>
      <c r="I11" s="87">
        <f>+H11+7.58%</f>
        <v>0.3286</v>
      </c>
      <c r="J11" s="87">
        <f t="shared" ref="J11:O11" si="5">+I11+7.58%</f>
        <v>0.40439999999999998</v>
      </c>
      <c r="K11" s="87">
        <f t="shared" si="5"/>
        <v>0.48019999999999996</v>
      </c>
      <c r="L11" s="87">
        <f t="shared" si="5"/>
        <v>0.55599999999999994</v>
      </c>
      <c r="M11" s="87">
        <f>+L11+7.58%</f>
        <v>0.63179999999999992</v>
      </c>
      <c r="N11" s="87">
        <f>+M11+14.18%</f>
        <v>0.77359999999999995</v>
      </c>
      <c r="O11" s="87">
        <f t="shared" si="5"/>
        <v>0.84939999999999993</v>
      </c>
      <c r="P11" s="87">
        <f>+O11+7.58%</f>
        <v>0.92519999999999991</v>
      </c>
      <c r="Q11" s="88">
        <f>+P11+7.48%</f>
        <v>0.99999999999999989</v>
      </c>
      <c r="R11" s="7"/>
    </row>
    <row r="12" spans="1:20" ht="13.5" thickBot="1" x14ac:dyDescent="0.25">
      <c r="A12" s="7"/>
      <c r="B12" s="3" t="s">
        <v>4</v>
      </c>
      <c r="C12" s="5" t="s">
        <v>55</v>
      </c>
      <c r="D12" s="5" t="s">
        <v>56</v>
      </c>
      <c r="E12" s="6" t="s">
        <v>57</v>
      </c>
      <c r="F12" s="5" t="str">
        <f>+F7</f>
        <v>Enero</v>
      </c>
      <c r="G12" s="5" t="str">
        <f t="shared" ref="G12:H12" si="6">+G7</f>
        <v>Febrero</v>
      </c>
      <c r="H12" s="5" t="str">
        <f t="shared" si="6"/>
        <v>Marzo</v>
      </c>
      <c r="I12" s="5" t="str">
        <f>+I7</f>
        <v>Abril</v>
      </c>
      <c r="J12" s="5" t="str">
        <f t="shared" ref="J12:Q12" si="7">+J7</f>
        <v>Mayo</v>
      </c>
      <c r="K12" s="5" t="str">
        <f t="shared" si="7"/>
        <v>Junio</v>
      </c>
      <c r="L12" s="5" t="str">
        <f t="shared" si="7"/>
        <v>Julio</v>
      </c>
      <c r="M12" s="5" t="str">
        <f t="shared" si="7"/>
        <v>Agosto</v>
      </c>
      <c r="N12" s="5" t="str">
        <f t="shared" si="7"/>
        <v>Septiembre</v>
      </c>
      <c r="O12" s="5" t="str">
        <f t="shared" si="7"/>
        <v>Octubre</v>
      </c>
      <c r="P12" s="5" t="str">
        <f t="shared" si="7"/>
        <v>Noviembre</v>
      </c>
      <c r="Q12" s="5" t="str">
        <f t="shared" si="7"/>
        <v>Diciembre</v>
      </c>
      <c r="R12" s="7"/>
    </row>
    <row r="13" spans="1:20" ht="24" customHeight="1" x14ac:dyDescent="0.2">
      <c r="A13" s="7"/>
      <c r="B13" s="122" t="s">
        <v>77</v>
      </c>
      <c r="C13" s="125" t="str">
        <f>'HOJA DE VIDA DEL INDICADOR '!C9</f>
        <v>Presupuesto para gastos generales Funcionamiento Apropiado que se Encuentra Comprometido</v>
      </c>
      <c r="D13" s="128" t="s">
        <v>78</v>
      </c>
      <c r="E13" s="81" t="s">
        <v>79</v>
      </c>
      <c r="F13" s="92">
        <v>52698220375</v>
      </c>
      <c r="G13" s="82">
        <v>53609893873.309998</v>
      </c>
      <c r="H13" s="82">
        <v>56732593999.279991</v>
      </c>
      <c r="I13" s="82">
        <v>68233596899.749992</v>
      </c>
      <c r="J13" s="82">
        <v>70878111348.11998</v>
      </c>
      <c r="K13" s="82">
        <v>72513206481.089981</v>
      </c>
      <c r="L13" s="82">
        <v>81706646189.11998</v>
      </c>
      <c r="M13" s="82">
        <v>83646569026.87999</v>
      </c>
      <c r="N13" s="82">
        <v>85321052149</v>
      </c>
      <c r="O13" s="82">
        <v>87358813297.669998</v>
      </c>
      <c r="P13" s="82">
        <v>95033958547.23999</v>
      </c>
      <c r="Q13" s="82">
        <v>101945387392.19</v>
      </c>
      <c r="R13" s="7"/>
    </row>
    <row r="14" spans="1:20" ht="15" customHeight="1" x14ac:dyDescent="0.2">
      <c r="A14" s="7"/>
      <c r="B14" s="123"/>
      <c r="C14" s="126"/>
      <c r="D14" s="129"/>
      <c r="E14" s="83" t="s">
        <v>80</v>
      </c>
      <c r="F14" s="102">
        <v>112347091920</v>
      </c>
      <c r="G14" s="113">
        <v>112347091920</v>
      </c>
      <c r="H14" s="113">
        <v>112347091920</v>
      </c>
      <c r="I14" s="113">
        <v>112347091920</v>
      </c>
      <c r="J14" s="113">
        <v>112347091920</v>
      </c>
      <c r="K14" s="113">
        <v>112347091920</v>
      </c>
      <c r="L14" s="113">
        <v>114347091920</v>
      </c>
      <c r="M14" s="102">
        <v>114347091920</v>
      </c>
      <c r="N14" s="102">
        <v>114347091920</v>
      </c>
      <c r="O14" s="102">
        <v>114347091920</v>
      </c>
      <c r="P14" s="113">
        <v>114347091920</v>
      </c>
      <c r="Q14" s="113">
        <v>114347091920</v>
      </c>
      <c r="R14" s="7"/>
      <c r="S14" s="65"/>
    </row>
    <row r="15" spans="1:20" ht="15" customHeight="1" x14ac:dyDescent="0.2">
      <c r="A15" s="7"/>
      <c r="B15" s="123"/>
      <c r="C15" s="126"/>
      <c r="D15" s="129"/>
      <c r="E15" s="84" t="s">
        <v>75</v>
      </c>
      <c r="F15" s="105">
        <f>F13/F14</f>
        <v>0.46906617229153819</v>
      </c>
      <c r="G15" s="105">
        <f t="shared" ref="G15:Q15" si="8">G13/G14</f>
        <v>0.47718096621036238</v>
      </c>
      <c r="H15" s="105">
        <f t="shared" si="8"/>
        <v>0.50497607930677968</v>
      </c>
      <c r="I15" s="105">
        <f t="shared" si="8"/>
        <v>0.60734635613298915</v>
      </c>
      <c r="J15" s="105">
        <f t="shared" si="8"/>
        <v>0.63088514474937007</v>
      </c>
      <c r="K15" s="105">
        <f t="shared" si="8"/>
        <v>0.64543910520376535</v>
      </c>
      <c r="L15" s="105">
        <f t="shared" si="8"/>
        <v>0.7145494023257184</v>
      </c>
      <c r="M15" s="105">
        <f t="shared" si="8"/>
        <v>0.73151461591520983</v>
      </c>
      <c r="N15" s="105">
        <f t="shared" si="8"/>
        <v>0.74615847868429119</v>
      </c>
      <c r="O15" s="105">
        <f t="shared" si="8"/>
        <v>0.76397931797678198</v>
      </c>
      <c r="P15" s="105">
        <f t="shared" si="8"/>
        <v>0.83110079103479129</v>
      </c>
      <c r="Q15" s="105">
        <f t="shared" si="8"/>
        <v>0.89154333250130635</v>
      </c>
      <c r="R15" s="7"/>
    </row>
    <row r="16" spans="1:20" ht="15" customHeight="1" thickBot="1" x14ac:dyDescent="0.25">
      <c r="A16" s="7"/>
      <c r="B16" s="124"/>
      <c r="C16" s="127"/>
      <c r="D16" s="130"/>
      <c r="E16" s="86" t="s">
        <v>76</v>
      </c>
      <c r="F16" s="93">
        <v>0.5</v>
      </c>
      <c r="G16" s="87">
        <f>+F16+4.55%</f>
        <v>0.54549999999999998</v>
      </c>
      <c r="H16" s="87">
        <f>+G16+4.54%</f>
        <v>0.59089999999999998</v>
      </c>
      <c r="I16" s="87">
        <f t="shared" ref="I16:Q16" si="9">+H16+4.54%</f>
        <v>0.63629999999999998</v>
      </c>
      <c r="J16" s="87">
        <f>+I16+4.55%</f>
        <v>0.68179999999999996</v>
      </c>
      <c r="K16" s="87">
        <f>+J16+4.55%</f>
        <v>0.72729999999999995</v>
      </c>
      <c r="L16" s="87">
        <f>+K16+4.55%</f>
        <v>0.77279999999999993</v>
      </c>
      <c r="M16" s="87">
        <f>+L16+4.55%</f>
        <v>0.81829999999999992</v>
      </c>
      <c r="N16" s="87">
        <f>+M16+4.55%</f>
        <v>0.8637999999999999</v>
      </c>
      <c r="O16" s="87">
        <f t="shared" si="9"/>
        <v>0.9091999999999999</v>
      </c>
      <c r="P16" s="87">
        <f t="shared" si="9"/>
        <v>0.95459999999999989</v>
      </c>
      <c r="Q16" s="87">
        <f t="shared" si="9"/>
        <v>0.99999999999999989</v>
      </c>
      <c r="R16" s="7"/>
    </row>
    <row r="17" spans="1:19" ht="15" customHeight="1" thickBot="1" x14ac:dyDescent="0.25">
      <c r="A17" s="7"/>
      <c r="B17" s="3" t="s">
        <v>4</v>
      </c>
      <c r="C17" s="5" t="s">
        <v>55</v>
      </c>
      <c r="D17" s="5" t="s">
        <v>56</v>
      </c>
      <c r="E17" s="6" t="s">
        <v>57</v>
      </c>
      <c r="F17" s="5" t="str">
        <f>+F7</f>
        <v>Enero</v>
      </c>
      <c r="G17" s="5" t="str">
        <f t="shared" ref="G17:Q17" si="10">+G7</f>
        <v>Febrero</v>
      </c>
      <c r="H17" s="5" t="str">
        <f t="shared" si="10"/>
        <v>Marzo</v>
      </c>
      <c r="I17" s="5" t="str">
        <f t="shared" si="10"/>
        <v>Abril</v>
      </c>
      <c r="J17" s="5" t="str">
        <f t="shared" si="10"/>
        <v>Mayo</v>
      </c>
      <c r="K17" s="5" t="str">
        <f t="shared" si="10"/>
        <v>Junio</v>
      </c>
      <c r="L17" s="5" t="str">
        <f t="shared" si="10"/>
        <v>Julio</v>
      </c>
      <c r="M17" s="5" t="str">
        <f t="shared" si="10"/>
        <v>Agosto</v>
      </c>
      <c r="N17" s="5" t="str">
        <f t="shared" si="10"/>
        <v>Septiembre</v>
      </c>
      <c r="O17" s="5" t="str">
        <f t="shared" si="10"/>
        <v>Octubre</v>
      </c>
      <c r="P17" s="5" t="str">
        <f t="shared" si="10"/>
        <v>Noviembre</v>
      </c>
      <c r="Q17" s="5" t="str">
        <f t="shared" si="10"/>
        <v>Diciembre</v>
      </c>
      <c r="R17" s="7"/>
    </row>
    <row r="18" spans="1:19" ht="15" customHeight="1" x14ac:dyDescent="0.2">
      <c r="A18" s="7"/>
      <c r="B18" s="122" t="s">
        <v>81</v>
      </c>
      <c r="C18" s="125" t="str">
        <f>'HOJA DE VIDA DEL INDICADOR '!C10</f>
        <v>Presupuesto de Tranferencias Apropiado que se Encuentra Comprometido</v>
      </c>
      <c r="D18" s="128" t="s">
        <v>82</v>
      </c>
      <c r="E18" s="81" t="s">
        <v>83</v>
      </c>
      <c r="F18" s="92">
        <v>12704200862</v>
      </c>
      <c r="G18" s="82">
        <v>9641063217</v>
      </c>
      <c r="H18" s="82">
        <v>16334698286</v>
      </c>
      <c r="I18" s="82">
        <v>21498235962</v>
      </c>
      <c r="J18" s="82">
        <v>27129356557</v>
      </c>
      <c r="K18" s="82">
        <v>36750412835</v>
      </c>
      <c r="L18" s="82">
        <v>41921727593</v>
      </c>
      <c r="M18" s="92">
        <v>46824252667</v>
      </c>
      <c r="N18" s="92">
        <v>53411995782</v>
      </c>
      <c r="O18" s="92">
        <v>59008364233</v>
      </c>
      <c r="P18" s="82">
        <v>64342342174</v>
      </c>
      <c r="Q18" s="114">
        <v>75227913489</v>
      </c>
      <c r="R18" s="7"/>
    </row>
    <row r="19" spans="1:19" ht="15" customHeight="1" x14ac:dyDescent="0.2">
      <c r="A19" s="7"/>
      <c r="B19" s="123"/>
      <c r="C19" s="126"/>
      <c r="D19" s="129"/>
      <c r="E19" s="83" t="s">
        <v>84</v>
      </c>
      <c r="F19" s="102">
        <f>105960198885-11638798885</f>
        <v>94321400000</v>
      </c>
      <c r="G19" s="113">
        <f>105960198885-11638798885</f>
        <v>94321400000</v>
      </c>
      <c r="H19" s="113">
        <f>105960198885-11638798885</f>
        <v>94321400000</v>
      </c>
      <c r="I19" s="113">
        <f>105960198885-9638798885</f>
        <v>96321400000</v>
      </c>
      <c r="J19" s="113">
        <f>105960198885-9638798885</f>
        <v>96321400000</v>
      </c>
      <c r="K19" s="113">
        <f>105960198885-9638798885</f>
        <v>96321400000</v>
      </c>
      <c r="L19" s="113">
        <f>103960198885-9638798885</f>
        <v>94321400000</v>
      </c>
      <c r="M19" s="102">
        <f>103960198885-9638798885</f>
        <v>94321400000</v>
      </c>
      <c r="N19" s="102">
        <f t="shared" ref="N19:O19" si="11">103960198885-9638798885</f>
        <v>94321400000</v>
      </c>
      <c r="O19" s="102">
        <f t="shared" si="11"/>
        <v>94321400000</v>
      </c>
      <c r="P19" s="113">
        <f>103960198885-9553110373</f>
        <v>94407088512</v>
      </c>
      <c r="Q19" s="113">
        <f>103874510373-9553110373</f>
        <v>94321400000</v>
      </c>
      <c r="R19" s="7"/>
      <c r="S19" s="65"/>
    </row>
    <row r="20" spans="1:19" ht="15" customHeight="1" x14ac:dyDescent="0.2">
      <c r="A20" s="7"/>
      <c r="B20" s="123"/>
      <c r="C20" s="126"/>
      <c r="D20" s="129"/>
      <c r="E20" s="84" t="s">
        <v>75</v>
      </c>
      <c r="F20" s="105">
        <f>F18/F19</f>
        <v>0.13469054596305821</v>
      </c>
      <c r="G20" s="105">
        <f t="shared" ref="G20:Q20" si="12">G18/G19</f>
        <v>0.10221501395229503</v>
      </c>
      <c r="H20" s="105">
        <f t="shared" si="12"/>
        <v>0.17318125352253042</v>
      </c>
      <c r="I20" s="105">
        <f t="shared" si="12"/>
        <v>0.22319272728594061</v>
      </c>
      <c r="J20" s="105">
        <f t="shared" si="12"/>
        <v>0.28165450831279448</v>
      </c>
      <c r="K20" s="105">
        <f t="shared" si="12"/>
        <v>0.3815394381207084</v>
      </c>
      <c r="L20" s="105">
        <f t="shared" si="12"/>
        <v>0.44445616363836837</v>
      </c>
      <c r="M20" s="105">
        <f t="shared" si="12"/>
        <v>0.49643296926254277</v>
      </c>
      <c r="N20" s="105">
        <f t="shared" si="12"/>
        <v>0.56627653726513816</v>
      </c>
      <c r="O20" s="105">
        <f t="shared" si="12"/>
        <v>0.62560950360151568</v>
      </c>
      <c r="P20" s="105">
        <f t="shared" si="12"/>
        <v>0.68154143071387596</v>
      </c>
      <c r="Q20" s="105">
        <f t="shared" si="12"/>
        <v>0.79756994159331818</v>
      </c>
      <c r="R20" s="7"/>
    </row>
    <row r="21" spans="1:19" ht="15" customHeight="1" thickBot="1" x14ac:dyDescent="0.25">
      <c r="A21" s="7"/>
      <c r="B21" s="124"/>
      <c r="C21" s="127"/>
      <c r="D21" s="130"/>
      <c r="E21" s="86" t="s">
        <v>76</v>
      </c>
      <c r="F21" s="93">
        <v>8.3299999999999999E-2</v>
      </c>
      <c r="G21" s="87">
        <f>+F21+8.33%</f>
        <v>0.1666</v>
      </c>
      <c r="H21" s="87">
        <f>+G21+8.33%</f>
        <v>0.24990000000000001</v>
      </c>
      <c r="I21" s="87">
        <f>+H21+8.35%</f>
        <v>0.33340000000000003</v>
      </c>
      <c r="J21" s="87">
        <f>+I21+8.33%</f>
        <v>0.41670000000000001</v>
      </c>
      <c r="K21" s="87">
        <f t="shared" ref="K21:P21" si="13">+J21+8.33%</f>
        <v>0.5</v>
      </c>
      <c r="L21" s="87">
        <f t="shared" si="13"/>
        <v>0.58330000000000004</v>
      </c>
      <c r="M21" s="87">
        <f>+L21+8.35%</f>
        <v>0.66680000000000006</v>
      </c>
      <c r="N21" s="87">
        <f t="shared" si="13"/>
        <v>0.7501000000000001</v>
      </c>
      <c r="O21" s="87">
        <f t="shared" si="13"/>
        <v>0.83340000000000014</v>
      </c>
      <c r="P21" s="87">
        <f t="shared" si="13"/>
        <v>0.91670000000000018</v>
      </c>
      <c r="Q21" s="87">
        <f>+P21+8.33%</f>
        <v>1.0000000000000002</v>
      </c>
      <c r="R21" s="7"/>
    </row>
    <row r="22" spans="1:19" ht="15" customHeight="1" thickBot="1" x14ac:dyDescent="0.25">
      <c r="A22" s="7"/>
      <c r="B22" s="3" t="s">
        <v>4</v>
      </c>
      <c r="C22" s="5" t="s">
        <v>55</v>
      </c>
      <c r="D22" s="5" t="s">
        <v>56</v>
      </c>
      <c r="E22" s="6" t="s">
        <v>57</v>
      </c>
      <c r="F22" s="5" t="str">
        <f>+F7</f>
        <v>Enero</v>
      </c>
      <c r="G22" s="5" t="str">
        <f t="shared" ref="G22:Q22" si="14">+G7</f>
        <v>Febrero</v>
      </c>
      <c r="H22" s="5" t="str">
        <f t="shared" si="14"/>
        <v>Marzo</v>
      </c>
      <c r="I22" s="5" t="str">
        <f t="shared" si="14"/>
        <v>Abril</v>
      </c>
      <c r="J22" s="5" t="str">
        <f t="shared" si="14"/>
        <v>Mayo</v>
      </c>
      <c r="K22" s="5" t="str">
        <f t="shared" si="14"/>
        <v>Junio</v>
      </c>
      <c r="L22" s="5" t="str">
        <f t="shared" si="14"/>
        <v>Julio</v>
      </c>
      <c r="M22" s="5" t="str">
        <f t="shared" si="14"/>
        <v>Agosto</v>
      </c>
      <c r="N22" s="5" t="str">
        <f t="shared" si="14"/>
        <v>Septiembre</v>
      </c>
      <c r="O22" s="5" t="str">
        <f t="shared" si="14"/>
        <v>Octubre</v>
      </c>
      <c r="P22" s="5" t="str">
        <f t="shared" si="14"/>
        <v>Noviembre</v>
      </c>
      <c r="Q22" s="5" t="str">
        <f t="shared" si="14"/>
        <v>Diciembre</v>
      </c>
      <c r="R22" s="7"/>
    </row>
    <row r="23" spans="1:19" ht="25.5" x14ac:dyDescent="0.2">
      <c r="A23" s="7"/>
      <c r="B23" s="122" t="s">
        <v>70</v>
      </c>
      <c r="C23" s="125" t="str">
        <f>'HOJA DE VIDA DEL INDICADOR '!C11</f>
        <v>Presupuesto de Tranferencias Apropiado que se Encuentra Comprometido</v>
      </c>
      <c r="D23" s="128" t="s">
        <v>85</v>
      </c>
      <c r="E23" s="85" t="s">
        <v>86</v>
      </c>
      <c r="F23" s="103">
        <v>48298566</v>
      </c>
      <c r="G23" s="115">
        <v>2514567720</v>
      </c>
      <c r="H23" s="115">
        <v>2705112874.25</v>
      </c>
      <c r="I23" s="115">
        <v>2708828726.25</v>
      </c>
      <c r="J23" s="115">
        <v>2727318055.25</v>
      </c>
      <c r="K23" s="115">
        <v>2734799277.25</v>
      </c>
      <c r="L23" s="115">
        <v>2739541598.25</v>
      </c>
      <c r="M23" s="103">
        <v>2750195886.25</v>
      </c>
      <c r="N23" s="103">
        <v>2750195886.25</v>
      </c>
      <c r="O23" s="103">
        <v>4013095666.25</v>
      </c>
      <c r="P23" s="103">
        <v>4013095666.25</v>
      </c>
      <c r="Q23" s="115">
        <v>4096153178.25</v>
      </c>
      <c r="R23" s="7"/>
    </row>
    <row r="24" spans="1:19" ht="24.75" customHeight="1" x14ac:dyDescent="0.2">
      <c r="A24" s="7"/>
      <c r="B24" s="123"/>
      <c r="C24" s="126"/>
      <c r="D24" s="129"/>
      <c r="E24" s="104" t="s">
        <v>87</v>
      </c>
      <c r="F24" s="102">
        <v>4229800000</v>
      </c>
      <c r="G24" s="113">
        <v>4229800000</v>
      </c>
      <c r="H24" s="113">
        <v>4229800000</v>
      </c>
      <c r="I24" s="113">
        <v>4229800000</v>
      </c>
      <c r="J24" s="113">
        <v>4229800000</v>
      </c>
      <c r="K24" s="113">
        <v>4229800000</v>
      </c>
      <c r="L24" s="113">
        <v>4229800000</v>
      </c>
      <c r="M24" s="102">
        <v>4229800000</v>
      </c>
      <c r="N24" s="102">
        <v>4221900220</v>
      </c>
      <c r="O24" s="102">
        <v>4229800000</v>
      </c>
      <c r="P24" s="102">
        <v>4229800000</v>
      </c>
      <c r="Q24" s="113">
        <v>4315488512</v>
      </c>
      <c r="R24" s="7"/>
    </row>
    <row r="25" spans="1:19" ht="12.75" x14ac:dyDescent="0.2">
      <c r="A25" s="7"/>
      <c r="B25" s="123"/>
      <c r="C25" s="126"/>
      <c r="D25" s="129"/>
      <c r="E25" s="84" t="s">
        <v>75</v>
      </c>
      <c r="F25" s="91">
        <f t="shared" ref="F25:M25" si="15">F23/F24</f>
        <v>1.1418640597664191E-2</v>
      </c>
      <c r="G25" s="91">
        <f t="shared" si="15"/>
        <v>0.59448856210695544</v>
      </c>
      <c r="H25" s="91">
        <f t="shared" si="15"/>
        <v>0.63953682780509713</v>
      </c>
      <c r="I25" s="91">
        <f t="shared" si="15"/>
        <v>0.6404153213508913</v>
      </c>
      <c r="J25" s="91">
        <f t="shared" si="15"/>
        <v>0.64478652779091206</v>
      </c>
      <c r="K25" s="91">
        <f t="shared" si="15"/>
        <v>0.64655522181899849</v>
      </c>
      <c r="L25" s="91">
        <f t="shared" si="15"/>
        <v>0.64767639090500728</v>
      </c>
      <c r="M25" s="91">
        <f t="shared" si="15"/>
        <v>0.65019525420823676</v>
      </c>
      <c r="N25" s="91">
        <f t="shared" ref="N25:Q25" si="16">N23/N24</f>
        <v>0.65141186265411077</v>
      </c>
      <c r="O25" s="91">
        <f t="shared" si="16"/>
        <v>0.9487672386992293</v>
      </c>
      <c r="P25" s="91">
        <f t="shared" si="16"/>
        <v>0.9487672386992293</v>
      </c>
      <c r="Q25" s="91">
        <f t="shared" si="16"/>
        <v>0.94917485398464196</v>
      </c>
      <c r="R25" s="7"/>
    </row>
    <row r="26" spans="1:19" ht="13.5" thickBot="1" x14ac:dyDescent="0.25">
      <c r="A26" s="7"/>
      <c r="B26" s="124"/>
      <c r="C26" s="127"/>
      <c r="D26" s="130"/>
      <c r="E26" s="89" t="s">
        <v>76</v>
      </c>
      <c r="F26" s="94">
        <v>2.5000000000000001E-2</v>
      </c>
      <c r="G26" s="90">
        <f>+F26+10.25%</f>
        <v>0.1275</v>
      </c>
      <c r="H26" s="90">
        <f>+G26+49.95%</f>
        <v>0.627</v>
      </c>
      <c r="I26" s="90">
        <f>+H26+2.5%</f>
        <v>0.65200000000000002</v>
      </c>
      <c r="J26" s="90">
        <f t="shared" ref="J26:Q26" si="17">+I26+2.5%</f>
        <v>0.67700000000000005</v>
      </c>
      <c r="K26" s="90">
        <f t="shared" si="17"/>
        <v>0.70200000000000007</v>
      </c>
      <c r="L26" s="90">
        <f t="shared" si="17"/>
        <v>0.72700000000000009</v>
      </c>
      <c r="M26" s="90">
        <f t="shared" si="17"/>
        <v>0.75200000000000011</v>
      </c>
      <c r="N26" s="90">
        <f>+M26+17.3%</f>
        <v>0.92500000000000016</v>
      </c>
      <c r="O26" s="90">
        <f t="shared" si="17"/>
        <v>0.95000000000000018</v>
      </c>
      <c r="P26" s="90">
        <f t="shared" si="17"/>
        <v>0.9750000000000002</v>
      </c>
      <c r="Q26" s="90">
        <f t="shared" si="17"/>
        <v>1.0000000000000002</v>
      </c>
      <c r="R26" s="7"/>
      <c r="S26" s="111"/>
    </row>
    <row r="27" spans="1:19" s="108" customFormat="1" ht="24" customHeight="1" thickBot="1" x14ac:dyDescent="0.25">
      <c r="A27" s="106"/>
      <c r="B27" s="106"/>
      <c r="C27" s="106"/>
      <c r="D27" s="107"/>
      <c r="E27" s="109" t="s">
        <v>88</v>
      </c>
      <c r="F27" s="110">
        <f>F9+F14+F19+F24</f>
        <v>385017891920</v>
      </c>
      <c r="G27" s="110">
        <f t="shared" ref="G27:O27" si="18">G9+G14+G19+G24</f>
        <v>385017891920</v>
      </c>
      <c r="H27" s="110">
        <f t="shared" si="18"/>
        <v>385017891920</v>
      </c>
      <c r="I27" s="110">
        <f t="shared" si="18"/>
        <v>387017891920</v>
      </c>
      <c r="J27" s="110">
        <f t="shared" si="18"/>
        <v>387017891920</v>
      </c>
      <c r="K27" s="110">
        <f t="shared" si="18"/>
        <v>387017891920</v>
      </c>
      <c r="L27" s="110">
        <f t="shared" si="18"/>
        <v>387017891920</v>
      </c>
      <c r="M27" s="110">
        <f t="shared" si="18"/>
        <v>387017891920</v>
      </c>
      <c r="N27" s="110">
        <f t="shared" si="18"/>
        <v>387009992140</v>
      </c>
      <c r="O27" s="110">
        <f t="shared" si="18"/>
        <v>387017891920</v>
      </c>
      <c r="P27" s="110">
        <f>P9+P14+P19+P24</f>
        <v>390651714121</v>
      </c>
      <c r="Q27" s="110">
        <f>Q9+Q14+Q19+Q24</f>
        <v>390651714121</v>
      </c>
      <c r="R27" s="106"/>
    </row>
    <row r="28" spans="1:19" ht="15" customHeight="1" x14ac:dyDescent="0.2">
      <c r="A28" s="7"/>
      <c r="B28" s="7"/>
      <c r="C28" s="7"/>
      <c r="D28" s="7"/>
      <c r="E28" s="7"/>
      <c r="F28" s="7"/>
      <c r="G28" s="7"/>
      <c r="H28" s="7"/>
      <c r="I28" s="7"/>
      <c r="J28" s="7"/>
      <c r="K28" s="7"/>
      <c r="L28" s="7"/>
      <c r="M28" s="7"/>
      <c r="N28" s="7"/>
      <c r="O28" s="7"/>
      <c r="P28" s="7"/>
      <c r="Q28" s="7"/>
      <c r="R28" s="7"/>
    </row>
    <row r="29" spans="1:19" ht="15" customHeight="1" x14ac:dyDescent="0.2">
      <c r="G29" s="64"/>
      <c r="H29" s="64"/>
      <c r="I29" s="64"/>
      <c r="K29" s="4" t="s">
        <v>74</v>
      </c>
      <c r="N29" s="65"/>
      <c r="O29" s="64"/>
      <c r="Q29" s="64"/>
    </row>
    <row r="30" spans="1:19" ht="15" customHeight="1" x14ac:dyDescent="0.2">
      <c r="K30" s="4" t="s">
        <v>74</v>
      </c>
      <c r="P30" s="65"/>
    </row>
  </sheetData>
  <mergeCells count="13">
    <mergeCell ref="B23:B26"/>
    <mergeCell ref="C23:C26"/>
    <mergeCell ref="D23:D26"/>
    <mergeCell ref="G2:I5"/>
    <mergeCell ref="B18:B21"/>
    <mergeCell ref="C18:C21"/>
    <mergeCell ref="D18:D21"/>
    <mergeCell ref="B8:B11"/>
    <mergeCell ref="C8:C11"/>
    <mergeCell ref="D8:D11"/>
    <mergeCell ref="B13:B16"/>
    <mergeCell ref="C13:C16"/>
    <mergeCell ref="D13:D16"/>
  </mergeCells>
  <printOptions horizontalCentered="1" verticalCentered="1"/>
  <pageMargins left="0.47244094488188981" right="0" top="0.98425196850393704" bottom="0.98425196850393704" header="0.51181102362204722" footer="0.51181102362204722"/>
  <pageSetup paperSize="14" scale="47" orientation="landscape" r:id="rId1"/>
  <headerFooter>
    <oddFooter>&amp;L&amp;8DE-GE-PR-03-FR-05 V03 F04-12-2014</oddFooter>
  </headerFooter>
  <ignoredErrors>
    <ignoredError sqref="J11:L11 O11:P11 F16" evalError="1"/>
    <ignoredError sqref="N11 I21:P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3"/>
  <sheetViews>
    <sheetView showGridLines="0" zoomScale="120" zoomScaleNormal="120" workbookViewId="0"/>
  </sheetViews>
  <sheetFormatPr baseColWidth="10" defaultColWidth="11.42578125" defaultRowHeight="15" customHeight="1" x14ac:dyDescent="0.2"/>
  <cols>
    <col min="1" max="1" width="3.42578125" customWidth="1"/>
    <col min="2" max="12" width="9.140625" customWidth="1"/>
    <col min="13" max="18" width="7.85546875" customWidth="1"/>
    <col min="19" max="19" width="3.7109375" customWidth="1"/>
    <col min="20" max="24" width="7.85546875" customWidth="1"/>
    <col min="25" max="25" width="6.140625" customWidth="1"/>
    <col min="26" max="26" width="5.28515625" customWidth="1"/>
    <col min="27" max="33" width="7.85546875" customWidth="1"/>
    <col min="34" max="34" width="3.85546875" customWidth="1"/>
  </cols>
  <sheetData>
    <row r="1" spans="1:34" s="10" customFormat="1" ht="13.5" thickBot="1" x14ac:dyDescent="0.25">
      <c r="A1" s="7"/>
      <c r="B1" s="7"/>
      <c r="C1" s="7"/>
      <c r="D1" s="8"/>
      <c r="E1" s="7"/>
      <c r="F1" s="7"/>
      <c r="G1" s="7"/>
      <c r="H1" s="7"/>
      <c r="I1" s="7"/>
      <c r="J1" s="9"/>
      <c r="K1" s="7"/>
      <c r="L1" s="7"/>
      <c r="M1" s="7"/>
      <c r="N1" s="7"/>
      <c r="O1" s="7"/>
      <c r="P1" s="7"/>
      <c r="Q1" s="7"/>
      <c r="R1" s="7"/>
      <c r="S1" s="7"/>
      <c r="T1" s="7"/>
      <c r="U1" s="7"/>
      <c r="V1" s="7"/>
      <c r="W1" s="7"/>
      <c r="X1" s="7"/>
      <c r="Y1" s="7"/>
      <c r="Z1" s="7"/>
      <c r="AA1" s="7"/>
      <c r="AB1" s="7"/>
      <c r="AC1" s="7"/>
      <c r="AD1" s="7"/>
      <c r="AE1" s="7"/>
      <c r="AF1" s="7"/>
      <c r="AG1" s="7"/>
      <c r="AH1" s="7"/>
    </row>
    <row r="2" spans="1:34" s="10" customFormat="1" ht="12.75" x14ac:dyDescent="0.2">
      <c r="A2" s="7"/>
      <c r="B2" s="11"/>
      <c r="C2" s="12"/>
      <c r="D2" s="13"/>
      <c r="E2" s="27" t="s">
        <v>0</v>
      </c>
      <c r="F2" s="28"/>
      <c r="G2" s="28"/>
      <c r="H2" s="14"/>
      <c r="I2" s="47"/>
      <c r="J2" s="15"/>
      <c r="K2" s="14"/>
      <c r="L2" s="14"/>
      <c r="M2" s="177" t="s">
        <v>89</v>
      </c>
      <c r="N2" s="177"/>
      <c r="O2" s="177"/>
      <c r="P2" s="177"/>
      <c r="Q2" s="177"/>
      <c r="R2" s="177"/>
      <c r="S2" s="177"/>
      <c r="T2" s="31"/>
      <c r="U2" s="31"/>
      <c r="V2" s="31"/>
      <c r="W2" s="31"/>
      <c r="X2" s="31"/>
      <c r="Y2" s="31"/>
      <c r="Z2" s="31"/>
      <c r="AA2" s="31"/>
      <c r="AB2" s="31"/>
      <c r="AC2" s="31"/>
      <c r="AD2" s="31"/>
      <c r="AE2" s="31"/>
      <c r="AF2" s="31"/>
      <c r="AG2" s="31"/>
      <c r="AH2" s="7"/>
    </row>
    <row r="3" spans="1:34" s="10" customFormat="1" ht="12.75" x14ac:dyDescent="0.2">
      <c r="A3" s="7"/>
      <c r="B3" s="17"/>
      <c r="C3" s="18"/>
      <c r="D3" s="19"/>
      <c r="E3" s="19" t="s">
        <v>2</v>
      </c>
      <c r="F3" s="29"/>
      <c r="G3" s="29"/>
      <c r="J3" s="20"/>
      <c r="M3" s="178"/>
      <c r="N3" s="178"/>
      <c r="O3" s="178"/>
      <c r="P3" s="178"/>
      <c r="Q3" s="178"/>
      <c r="R3" s="178"/>
      <c r="S3" s="178"/>
      <c r="AH3" s="7"/>
    </row>
    <row r="4" spans="1:34" s="10" customFormat="1" ht="12.75" x14ac:dyDescent="0.2">
      <c r="A4" s="7"/>
      <c r="B4" s="23"/>
      <c r="C4"/>
      <c r="D4" s="24"/>
      <c r="E4" s="19" t="s">
        <v>3</v>
      </c>
      <c r="F4" s="30"/>
      <c r="G4" s="30"/>
      <c r="H4" s="21"/>
      <c r="I4" s="21"/>
      <c r="J4" s="48"/>
      <c r="K4" s="21"/>
      <c r="L4" s="21"/>
      <c r="M4" s="178"/>
      <c r="N4" s="178"/>
      <c r="O4" s="178"/>
      <c r="P4" s="178"/>
      <c r="Q4" s="178"/>
      <c r="R4" s="178"/>
      <c r="S4" s="178"/>
      <c r="AH4" s="7"/>
    </row>
    <row r="5" spans="1:34" s="10" customFormat="1" ht="21.75" customHeight="1" thickBot="1" x14ac:dyDescent="0.4">
      <c r="A5" s="7"/>
      <c r="B5" s="50"/>
      <c r="C5" s="51"/>
      <c r="D5" s="51"/>
      <c r="E5" s="51"/>
      <c r="F5" s="51"/>
      <c r="G5" s="51"/>
      <c r="H5" s="51"/>
      <c r="I5" s="51"/>
      <c r="J5" s="51"/>
      <c r="K5" s="51"/>
      <c r="L5" s="51"/>
      <c r="M5" s="179"/>
      <c r="N5" s="179"/>
      <c r="O5" s="179"/>
      <c r="P5" s="179"/>
      <c r="Q5" s="179"/>
      <c r="R5" s="179"/>
      <c r="S5" s="179"/>
      <c r="T5" s="33"/>
      <c r="U5" s="33"/>
      <c r="V5" s="33"/>
      <c r="W5" s="33"/>
      <c r="X5" s="33"/>
      <c r="Y5" s="33"/>
      <c r="Z5" s="33"/>
      <c r="AA5" s="33"/>
      <c r="AB5" s="33"/>
      <c r="AC5" s="33"/>
      <c r="AD5" s="33"/>
      <c r="AE5" s="33"/>
      <c r="AF5" s="33"/>
      <c r="AG5" s="33"/>
      <c r="AH5" s="7"/>
    </row>
    <row r="6" spans="1:34" s="10" customFormat="1" ht="12.75"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3.5" customHeight="1" x14ac:dyDescent="0.2">
      <c r="A7" s="7"/>
      <c r="B7" s="165" t="s">
        <v>90</v>
      </c>
      <c r="C7" s="166"/>
      <c r="D7" s="166"/>
      <c r="E7" s="166"/>
      <c r="F7" s="166"/>
      <c r="G7" s="166"/>
      <c r="H7" s="166"/>
      <c r="I7" s="166"/>
      <c r="J7" s="166"/>
      <c r="K7" s="166"/>
      <c r="L7" s="167"/>
      <c r="M7" s="171" t="s">
        <v>91</v>
      </c>
      <c r="N7" s="171"/>
      <c r="O7" s="171"/>
      <c r="P7" s="171"/>
      <c r="Q7" s="171"/>
      <c r="R7" s="171"/>
      <c r="S7" s="172"/>
      <c r="T7" s="173" t="s">
        <v>91</v>
      </c>
      <c r="U7" s="171"/>
      <c r="V7" s="171"/>
      <c r="W7" s="171"/>
      <c r="X7" s="171"/>
      <c r="Y7" s="171"/>
      <c r="Z7" s="172"/>
      <c r="AA7" s="173" t="s">
        <v>91</v>
      </c>
      <c r="AB7" s="171"/>
      <c r="AC7" s="171"/>
      <c r="AD7" s="171"/>
      <c r="AE7" s="171"/>
      <c r="AF7" s="171"/>
      <c r="AG7" s="172"/>
      <c r="AH7" s="7"/>
    </row>
    <row r="8" spans="1:34" s="1" customFormat="1" ht="13.5" customHeight="1" x14ac:dyDescent="0.2">
      <c r="A8" s="7"/>
      <c r="B8" s="168"/>
      <c r="C8" s="169"/>
      <c r="D8" s="169"/>
      <c r="E8" s="169"/>
      <c r="F8" s="169"/>
      <c r="G8" s="169"/>
      <c r="H8" s="169"/>
      <c r="I8" s="169"/>
      <c r="J8" s="169"/>
      <c r="K8" s="169"/>
      <c r="L8" s="170"/>
      <c r="M8" s="174" t="s">
        <v>92</v>
      </c>
      <c r="N8" s="174"/>
      <c r="O8" s="174"/>
      <c r="P8" s="174"/>
      <c r="Q8" s="174"/>
      <c r="R8" s="174"/>
      <c r="S8" s="175"/>
      <c r="T8" s="176" t="s">
        <v>93</v>
      </c>
      <c r="U8" s="174"/>
      <c r="V8" s="174"/>
      <c r="W8" s="174"/>
      <c r="X8" s="174"/>
      <c r="Y8" s="174"/>
      <c r="Z8" s="175"/>
      <c r="AA8" s="176" t="s">
        <v>94</v>
      </c>
      <c r="AB8" s="174"/>
      <c r="AC8" s="174"/>
      <c r="AD8" s="174"/>
      <c r="AE8" s="174"/>
      <c r="AF8" s="174"/>
      <c r="AG8" s="175"/>
      <c r="AH8" s="7"/>
    </row>
    <row r="9" spans="1:34" s="1" customFormat="1" ht="16.5" customHeight="1" x14ac:dyDescent="0.2">
      <c r="A9" s="7"/>
      <c r="B9" s="135"/>
      <c r="C9" s="136"/>
      <c r="D9" s="136"/>
      <c r="E9" s="136"/>
      <c r="F9" s="136"/>
      <c r="G9" s="136"/>
      <c r="H9" s="136"/>
      <c r="I9" s="136"/>
      <c r="J9" s="136"/>
      <c r="K9" s="136"/>
      <c r="L9" s="137"/>
      <c r="M9" s="144" t="s">
        <v>95</v>
      </c>
      <c r="N9" s="145"/>
      <c r="O9" s="145"/>
      <c r="P9" s="145"/>
      <c r="Q9" s="145"/>
      <c r="R9" s="145"/>
      <c r="S9" s="146"/>
      <c r="T9" s="144" t="s">
        <v>96</v>
      </c>
      <c r="U9" s="145"/>
      <c r="V9" s="145"/>
      <c r="W9" s="145"/>
      <c r="X9" s="145"/>
      <c r="Y9" s="145"/>
      <c r="Z9" s="146"/>
      <c r="AA9" s="144" t="s">
        <v>97</v>
      </c>
      <c r="AB9" s="145"/>
      <c r="AC9" s="145"/>
      <c r="AD9" s="145"/>
      <c r="AE9" s="145"/>
      <c r="AF9" s="145"/>
      <c r="AG9" s="146"/>
      <c r="AH9" s="7"/>
    </row>
    <row r="10" spans="1:34" s="1" customFormat="1" ht="13.5" customHeight="1" x14ac:dyDescent="0.2">
      <c r="A10" s="7"/>
      <c r="B10" s="138"/>
      <c r="C10" s="139"/>
      <c r="D10" s="139"/>
      <c r="E10" s="139"/>
      <c r="F10" s="139"/>
      <c r="G10" s="139"/>
      <c r="H10" s="139"/>
      <c r="I10" s="139"/>
      <c r="J10" s="139"/>
      <c r="K10" s="139"/>
      <c r="L10" s="140"/>
      <c r="M10" s="147"/>
      <c r="N10" s="148"/>
      <c r="O10" s="148"/>
      <c r="P10" s="148"/>
      <c r="Q10" s="148"/>
      <c r="R10" s="148"/>
      <c r="S10" s="149"/>
      <c r="T10" s="147"/>
      <c r="U10" s="148"/>
      <c r="V10" s="148"/>
      <c r="W10" s="148"/>
      <c r="X10" s="148"/>
      <c r="Y10" s="148"/>
      <c r="Z10" s="149"/>
      <c r="AA10" s="147"/>
      <c r="AB10" s="148"/>
      <c r="AC10" s="148"/>
      <c r="AD10" s="148"/>
      <c r="AE10" s="148"/>
      <c r="AF10" s="148"/>
      <c r="AG10" s="149"/>
      <c r="AH10" s="7"/>
    </row>
    <row r="11" spans="1:34" s="1" customFormat="1" ht="13.5" customHeight="1" x14ac:dyDescent="0.2">
      <c r="A11" s="7"/>
      <c r="B11" s="138"/>
      <c r="C11" s="139"/>
      <c r="D11" s="139"/>
      <c r="E11" s="139"/>
      <c r="F11" s="139"/>
      <c r="G11" s="139"/>
      <c r="H11" s="139"/>
      <c r="I11" s="139"/>
      <c r="J11" s="139"/>
      <c r="K11" s="139"/>
      <c r="L11" s="140"/>
      <c r="M11" s="147"/>
      <c r="N11" s="148"/>
      <c r="O11" s="148"/>
      <c r="P11" s="148"/>
      <c r="Q11" s="148"/>
      <c r="R11" s="148"/>
      <c r="S11" s="149"/>
      <c r="T11" s="147"/>
      <c r="U11" s="148"/>
      <c r="V11" s="148"/>
      <c r="W11" s="148"/>
      <c r="X11" s="148"/>
      <c r="Y11" s="148"/>
      <c r="Z11" s="149"/>
      <c r="AA11" s="147"/>
      <c r="AB11" s="148"/>
      <c r="AC11" s="148"/>
      <c r="AD11" s="148"/>
      <c r="AE11" s="148"/>
      <c r="AF11" s="148"/>
      <c r="AG11" s="149"/>
      <c r="AH11" s="7"/>
    </row>
    <row r="12" spans="1:34" s="1" customFormat="1" ht="13.5" customHeight="1" x14ac:dyDescent="0.2">
      <c r="A12" s="7"/>
      <c r="B12" s="138"/>
      <c r="C12" s="139"/>
      <c r="D12" s="139"/>
      <c r="E12" s="139"/>
      <c r="F12" s="139"/>
      <c r="G12" s="139"/>
      <c r="H12" s="139"/>
      <c r="I12" s="139"/>
      <c r="J12" s="139"/>
      <c r="K12" s="139"/>
      <c r="L12" s="140"/>
      <c r="M12" s="147"/>
      <c r="N12" s="148"/>
      <c r="O12" s="148"/>
      <c r="P12" s="148"/>
      <c r="Q12" s="148"/>
      <c r="R12" s="148"/>
      <c r="S12" s="149"/>
      <c r="T12" s="147"/>
      <c r="U12" s="148"/>
      <c r="V12" s="148"/>
      <c r="W12" s="148"/>
      <c r="X12" s="148"/>
      <c r="Y12" s="148"/>
      <c r="Z12" s="149"/>
      <c r="AA12" s="147"/>
      <c r="AB12" s="148"/>
      <c r="AC12" s="148"/>
      <c r="AD12" s="148"/>
      <c r="AE12" s="148"/>
      <c r="AF12" s="148"/>
      <c r="AG12" s="149"/>
      <c r="AH12" s="7"/>
    </row>
    <row r="13" spans="1:34" s="1" customFormat="1" ht="13.5" customHeight="1" x14ac:dyDescent="0.2">
      <c r="A13" s="7"/>
      <c r="B13" s="138"/>
      <c r="C13" s="139"/>
      <c r="D13" s="139"/>
      <c r="E13" s="139"/>
      <c r="F13" s="139"/>
      <c r="G13" s="139"/>
      <c r="H13" s="139"/>
      <c r="I13" s="139"/>
      <c r="J13" s="139"/>
      <c r="K13" s="139"/>
      <c r="L13" s="140"/>
      <c r="M13" s="147"/>
      <c r="N13" s="148"/>
      <c r="O13" s="148"/>
      <c r="P13" s="148"/>
      <c r="Q13" s="148"/>
      <c r="R13" s="148"/>
      <c r="S13" s="149"/>
      <c r="T13" s="147"/>
      <c r="U13" s="148"/>
      <c r="V13" s="148"/>
      <c r="W13" s="148"/>
      <c r="X13" s="148"/>
      <c r="Y13" s="148"/>
      <c r="Z13" s="149"/>
      <c r="AA13" s="147"/>
      <c r="AB13" s="148"/>
      <c r="AC13" s="148"/>
      <c r="AD13" s="148"/>
      <c r="AE13" s="148"/>
      <c r="AF13" s="148"/>
      <c r="AG13" s="149"/>
      <c r="AH13" s="7"/>
    </row>
    <row r="14" spans="1:34" s="1" customFormat="1" ht="13.5" customHeight="1" x14ac:dyDescent="0.2">
      <c r="A14" s="7"/>
      <c r="B14" s="138"/>
      <c r="C14" s="139"/>
      <c r="D14" s="139"/>
      <c r="E14" s="139"/>
      <c r="F14" s="139"/>
      <c r="G14" s="139"/>
      <c r="H14" s="139"/>
      <c r="I14" s="139"/>
      <c r="J14" s="139"/>
      <c r="K14" s="139"/>
      <c r="L14" s="140"/>
      <c r="M14" s="147"/>
      <c r="N14" s="148"/>
      <c r="O14" s="148"/>
      <c r="P14" s="148"/>
      <c r="Q14" s="148"/>
      <c r="R14" s="148"/>
      <c r="S14" s="149"/>
      <c r="T14" s="147"/>
      <c r="U14" s="148"/>
      <c r="V14" s="148"/>
      <c r="W14" s="148"/>
      <c r="X14" s="148"/>
      <c r="Y14" s="148"/>
      <c r="Z14" s="149"/>
      <c r="AA14" s="147"/>
      <c r="AB14" s="148"/>
      <c r="AC14" s="148"/>
      <c r="AD14" s="148"/>
      <c r="AE14" s="148"/>
      <c r="AF14" s="148"/>
      <c r="AG14" s="149"/>
      <c r="AH14" s="7"/>
    </row>
    <row r="15" spans="1:34" s="1" customFormat="1" ht="13.5" customHeight="1" x14ac:dyDescent="0.2">
      <c r="A15" s="7"/>
      <c r="B15" s="138"/>
      <c r="C15" s="139"/>
      <c r="D15" s="139"/>
      <c r="E15" s="139"/>
      <c r="F15" s="139"/>
      <c r="G15" s="139"/>
      <c r="H15" s="139"/>
      <c r="I15" s="139"/>
      <c r="J15" s="139"/>
      <c r="K15" s="139"/>
      <c r="L15" s="140"/>
      <c r="M15" s="147"/>
      <c r="N15" s="148"/>
      <c r="O15" s="148"/>
      <c r="P15" s="148"/>
      <c r="Q15" s="148"/>
      <c r="R15" s="148"/>
      <c r="S15" s="149"/>
      <c r="T15" s="147"/>
      <c r="U15" s="148"/>
      <c r="V15" s="148"/>
      <c r="W15" s="148"/>
      <c r="X15" s="148"/>
      <c r="Y15" s="148"/>
      <c r="Z15" s="149"/>
      <c r="AA15" s="147"/>
      <c r="AB15" s="148"/>
      <c r="AC15" s="148"/>
      <c r="AD15" s="148"/>
      <c r="AE15" s="148"/>
      <c r="AF15" s="148"/>
      <c r="AG15" s="149"/>
      <c r="AH15" s="7"/>
    </row>
    <row r="16" spans="1:34" s="1" customFormat="1" ht="13.5" customHeight="1" x14ac:dyDescent="0.2">
      <c r="A16" s="7"/>
      <c r="B16" s="138"/>
      <c r="C16" s="139"/>
      <c r="D16" s="139"/>
      <c r="E16" s="139"/>
      <c r="F16" s="139"/>
      <c r="G16" s="139"/>
      <c r="H16" s="139"/>
      <c r="I16" s="139"/>
      <c r="J16" s="139"/>
      <c r="K16" s="139"/>
      <c r="L16" s="140"/>
      <c r="M16" s="147"/>
      <c r="N16" s="148"/>
      <c r="O16" s="148"/>
      <c r="P16" s="148"/>
      <c r="Q16" s="148"/>
      <c r="R16" s="148"/>
      <c r="S16" s="149"/>
      <c r="T16" s="147"/>
      <c r="U16" s="148"/>
      <c r="V16" s="148"/>
      <c r="W16" s="148"/>
      <c r="X16" s="148"/>
      <c r="Y16" s="148"/>
      <c r="Z16" s="149"/>
      <c r="AA16" s="147"/>
      <c r="AB16" s="148"/>
      <c r="AC16" s="148"/>
      <c r="AD16" s="148"/>
      <c r="AE16" s="148"/>
      <c r="AF16" s="148"/>
      <c r="AG16" s="149"/>
      <c r="AH16" s="7"/>
    </row>
    <row r="17" spans="1:34" s="1" customFormat="1" ht="13.5" customHeight="1" x14ac:dyDescent="0.2">
      <c r="A17" s="7"/>
      <c r="B17" s="138"/>
      <c r="C17" s="139"/>
      <c r="D17" s="139"/>
      <c r="E17" s="139"/>
      <c r="F17" s="139"/>
      <c r="G17" s="139"/>
      <c r="H17" s="139"/>
      <c r="I17" s="139"/>
      <c r="J17" s="139"/>
      <c r="K17" s="139"/>
      <c r="L17" s="140"/>
      <c r="M17" s="147"/>
      <c r="N17" s="148"/>
      <c r="O17" s="148"/>
      <c r="P17" s="148"/>
      <c r="Q17" s="148"/>
      <c r="R17" s="148"/>
      <c r="S17" s="149"/>
      <c r="T17" s="147"/>
      <c r="U17" s="148"/>
      <c r="V17" s="148"/>
      <c r="W17" s="148"/>
      <c r="X17" s="148"/>
      <c r="Y17" s="148"/>
      <c r="Z17" s="149"/>
      <c r="AA17" s="147"/>
      <c r="AB17" s="148"/>
      <c r="AC17" s="148"/>
      <c r="AD17" s="148"/>
      <c r="AE17" s="148"/>
      <c r="AF17" s="148"/>
      <c r="AG17" s="149"/>
      <c r="AH17" s="7"/>
    </row>
    <row r="18" spans="1:34" s="1" customFormat="1" ht="13.5" customHeight="1" x14ac:dyDescent="0.2">
      <c r="A18" s="7"/>
      <c r="B18" s="138"/>
      <c r="C18" s="139"/>
      <c r="D18" s="139"/>
      <c r="E18" s="139"/>
      <c r="F18" s="139"/>
      <c r="G18" s="139"/>
      <c r="H18" s="139"/>
      <c r="I18" s="139"/>
      <c r="J18" s="139"/>
      <c r="K18" s="139"/>
      <c r="L18" s="140"/>
      <c r="M18" s="147"/>
      <c r="N18" s="148"/>
      <c r="O18" s="148"/>
      <c r="P18" s="148"/>
      <c r="Q18" s="148"/>
      <c r="R18" s="148"/>
      <c r="S18" s="149"/>
      <c r="T18" s="147"/>
      <c r="U18" s="148"/>
      <c r="V18" s="148"/>
      <c r="W18" s="148"/>
      <c r="X18" s="148"/>
      <c r="Y18" s="148"/>
      <c r="Z18" s="149"/>
      <c r="AA18" s="147"/>
      <c r="AB18" s="148"/>
      <c r="AC18" s="148"/>
      <c r="AD18" s="148"/>
      <c r="AE18" s="148"/>
      <c r="AF18" s="148"/>
      <c r="AG18" s="149"/>
      <c r="AH18" s="7"/>
    </row>
    <row r="19" spans="1:34" s="1" customFormat="1" ht="16.5" customHeight="1" x14ac:dyDescent="0.2">
      <c r="A19" s="7"/>
      <c r="B19" s="138"/>
      <c r="C19" s="139"/>
      <c r="D19" s="139"/>
      <c r="E19" s="139"/>
      <c r="F19" s="139"/>
      <c r="G19" s="139"/>
      <c r="H19" s="139"/>
      <c r="I19" s="139"/>
      <c r="J19" s="139"/>
      <c r="K19" s="139"/>
      <c r="L19" s="140"/>
      <c r="M19" s="150"/>
      <c r="N19" s="151"/>
      <c r="O19" s="151"/>
      <c r="P19" s="151"/>
      <c r="Q19" s="151"/>
      <c r="R19" s="151"/>
      <c r="S19" s="152"/>
      <c r="T19" s="150"/>
      <c r="U19" s="151"/>
      <c r="V19" s="151"/>
      <c r="W19" s="151"/>
      <c r="X19" s="151"/>
      <c r="Y19" s="151"/>
      <c r="Z19" s="152"/>
      <c r="AA19" s="150"/>
      <c r="AB19" s="151"/>
      <c r="AC19" s="151"/>
      <c r="AD19" s="151"/>
      <c r="AE19" s="151"/>
      <c r="AF19" s="151"/>
      <c r="AG19" s="152"/>
      <c r="AH19" s="7"/>
    </row>
    <row r="20" spans="1:34" s="1" customFormat="1" ht="13.5" customHeight="1" x14ac:dyDescent="0.2">
      <c r="A20" s="7"/>
      <c r="B20" s="138"/>
      <c r="C20" s="139"/>
      <c r="D20" s="139"/>
      <c r="E20" s="139"/>
      <c r="F20" s="139"/>
      <c r="G20" s="139"/>
      <c r="H20" s="139"/>
      <c r="I20" s="139"/>
      <c r="J20" s="139"/>
      <c r="K20" s="139"/>
      <c r="L20" s="140"/>
      <c r="M20" s="153" t="s">
        <v>98</v>
      </c>
      <c r="N20" s="154"/>
      <c r="O20" s="154"/>
      <c r="P20" s="154"/>
      <c r="Q20" s="154"/>
      <c r="R20" s="154"/>
      <c r="S20" s="155"/>
      <c r="T20" s="153" t="s">
        <v>98</v>
      </c>
      <c r="U20" s="154"/>
      <c r="V20" s="154"/>
      <c r="W20" s="154"/>
      <c r="X20" s="154"/>
      <c r="Y20" s="154"/>
      <c r="Z20" s="155"/>
      <c r="AA20" s="153" t="s">
        <v>98</v>
      </c>
      <c r="AB20" s="154"/>
      <c r="AC20" s="154"/>
      <c r="AD20" s="154"/>
      <c r="AE20" s="154"/>
      <c r="AF20" s="154"/>
      <c r="AG20" s="155"/>
      <c r="AH20" s="7"/>
    </row>
    <row r="21" spans="1:34" s="1" customFormat="1" ht="13.5" customHeight="1" x14ac:dyDescent="0.2">
      <c r="A21" s="7"/>
      <c r="B21" s="138"/>
      <c r="C21" s="139"/>
      <c r="D21" s="139"/>
      <c r="E21" s="139"/>
      <c r="F21" s="139"/>
      <c r="G21" s="139"/>
      <c r="H21" s="139"/>
      <c r="I21" s="139"/>
      <c r="J21" s="139"/>
      <c r="K21" s="139"/>
      <c r="L21" s="140"/>
      <c r="M21" s="156"/>
      <c r="N21" s="157"/>
      <c r="O21" s="157"/>
      <c r="P21" s="157"/>
      <c r="Q21" s="158"/>
      <c r="R21" s="131" t="s">
        <v>99</v>
      </c>
      <c r="S21" s="132"/>
      <c r="T21" s="135"/>
      <c r="U21" s="136"/>
      <c r="V21" s="136"/>
      <c r="W21" s="136"/>
      <c r="X21" s="137"/>
      <c r="Y21" s="131" t="s">
        <v>99</v>
      </c>
      <c r="Z21" s="132"/>
      <c r="AA21" s="135"/>
      <c r="AB21" s="136"/>
      <c r="AC21" s="136"/>
      <c r="AD21" s="136"/>
      <c r="AE21" s="137"/>
      <c r="AF21" s="131" t="s">
        <v>99</v>
      </c>
      <c r="AG21" s="132"/>
      <c r="AH21" s="7"/>
    </row>
    <row r="22" spans="1:34" s="1" customFormat="1" ht="13.5" customHeight="1" x14ac:dyDescent="0.2">
      <c r="A22" s="7"/>
      <c r="B22" s="138"/>
      <c r="C22" s="139"/>
      <c r="D22" s="139"/>
      <c r="E22" s="139"/>
      <c r="F22" s="139"/>
      <c r="G22" s="139"/>
      <c r="H22" s="139"/>
      <c r="I22" s="139"/>
      <c r="J22" s="139"/>
      <c r="K22" s="139"/>
      <c r="L22" s="140"/>
      <c r="M22" s="159"/>
      <c r="N22" s="160"/>
      <c r="O22" s="160"/>
      <c r="P22" s="160"/>
      <c r="Q22" s="161"/>
      <c r="R22" s="133"/>
      <c r="S22" s="134"/>
      <c r="T22" s="138"/>
      <c r="U22" s="139"/>
      <c r="V22" s="139"/>
      <c r="W22" s="139"/>
      <c r="X22" s="140"/>
      <c r="Y22" s="133"/>
      <c r="Z22" s="134"/>
      <c r="AA22" s="138"/>
      <c r="AB22" s="139"/>
      <c r="AC22" s="139"/>
      <c r="AD22" s="139"/>
      <c r="AE22" s="140"/>
      <c r="AF22" s="133"/>
      <c r="AG22" s="134"/>
      <c r="AH22" s="7"/>
    </row>
    <row r="23" spans="1:34" s="1" customFormat="1" ht="13.5" customHeight="1" x14ac:dyDescent="0.2">
      <c r="A23" s="7"/>
      <c r="B23" s="138"/>
      <c r="C23" s="139"/>
      <c r="D23" s="139"/>
      <c r="E23" s="139"/>
      <c r="F23" s="139"/>
      <c r="G23" s="139"/>
      <c r="H23" s="139"/>
      <c r="I23" s="139"/>
      <c r="J23" s="139"/>
      <c r="K23" s="139"/>
      <c r="L23" s="140"/>
      <c r="M23" s="159"/>
      <c r="N23" s="160"/>
      <c r="O23" s="160"/>
      <c r="P23" s="160"/>
      <c r="Q23" s="161"/>
      <c r="R23" s="135"/>
      <c r="S23" s="137"/>
      <c r="T23" s="138"/>
      <c r="U23" s="139"/>
      <c r="V23" s="139"/>
      <c r="W23" s="139"/>
      <c r="X23" s="140"/>
      <c r="Y23" s="135"/>
      <c r="Z23" s="137"/>
      <c r="AA23" s="138"/>
      <c r="AB23" s="139"/>
      <c r="AC23" s="139"/>
      <c r="AD23" s="139"/>
      <c r="AE23" s="140"/>
      <c r="AF23" s="135"/>
      <c r="AG23" s="137"/>
      <c r="AH23" s="7"/>
    </row>
    <row r="24" spans="1:34" s="1" customFormat="1" ht="13.5" customHeight="1" x14ac:dyDescent="0.2">
      <c r="A24" s="7"/>
      <c r="B24" s="138"/>
      <c r="C24" s="139"/>
      <c r="D24" s="139"/>
      <c r="E24" s="139"/>
      <c r="F24" s="139"/>
      <c r="G24" s="139"/>
      <c r="H24" s="139"/>
      <c r="I24" s="139"/>
      <c r="J24" s="139"/>
      <c r="K24" s="139"/>
      <c r="L24" s="140"/>
      <c r="M24" s="159"/>
      <c r="N24" s="160"/>
      <c r="O24" s="160"/>
      <c r="P24" s="160"/>
      <c r="Q24" s="161"/>
      <c r="R24" s="138"/>
      <c r="S24" s="140"/>
      <c r="T24" s="138"/>
      <c r="U24" s="139"/>
      <c r="V24" s="139"/>
      <c r="W24" s="139"/>
      <c r="X24" s="140"/>
      <c r="Y24" s="138"/>
      <c r="Z24" s="140"/>
      <c r="AA24" s="138"/>
      <c r="AB24" s="139"/>
      <c r="AC24" s="139"/>
      <c r="AD24" s="139"/>
      <c r="AE24" s="140"/>
      <c r="AF24" s="138"/>
      <c r="AG24" s="140"/>
      <c r="AH24" s="7"/>
    </row>
    <row r="25" spans="1:34" s="1" customFormat="1" ht="13.5" customHeight="1" x14ac:dyDescent="0.2">
      <c r="A25" s="7"/>
      <c r="B25" s="141"/>
      <c r="C25" s="142"/>
      <c r="D25" s="142"/>
      <c r="E25" s="142"/>
      <c r="F25" s="142"/>
      <c r="G25" s="142"/>
      <c r="H25" s="142"/>
      <c r="I25" s="142"/>
      <c r="J25" s="142"/>
      <c r="K25" s="142"/>
      <c r="L25" s="143"/>
      <c r="M25" s="162"/>
      <c r="N25" s="163"/>
      <c r="O25" s="163"/>
      <c r="P25" s="163"/>
      <c r="Q25" s="164"/>
      <c r="R25" s="141"/>
      <c r="S25" s="143"/>
      <c r="T25" s="141"/>
      <c r="U25" s="142"/>
      <c r="V25" s="142"/>
      <c r="W25" s="142"/>
      <c r="X25" s="143"/>
      <c r="Y25" s="141"/>
      <c r="Z25" s="143"/>
      <c r="AA25" s="141"/>
      <c r="AB25" s="142"/>
      <c r="AC25" s="142"/>
      <c r="AD25" s="142"/>
      <c r="AE25" s="143"/>
      <c r="AF25" s="141"/>
      <c r="AG25" s="143"/>
      <c r="AH25" s="7"/>
    </row>
    <row r="26" spans="1:34"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ht="15" customHeight="1" x14ac:dyDescent="0.2">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row>
    <row r="28" spans="1:34" ht="15" customHeight="1" x14ac:dyDescent="0.2">
      <c r="B28" s="165" t="s">
        <v>100</v>
      </c>
      <c r="C28" s="166"/>
      <c r="D28" s="166"/>
      <c r="E28" s="166"/>
      <c r="F28" s="166"/>
      <c r="G28" s="166"/>
      <c r="H28" s="166"/>
      <c r="I28" s="166"/>
      <c r="J28" s="166"/>
      <c r="K28" s="166"/>
      <c r="L28" s="167"/>
      <c r="M28" s="171" t="s">
        <v>91</v>
      </c>
      <c r="N28" s="171"/>
      <c r="O28" s="171"/>
      <c r="P28" s="171"/>
      <c r="Q28" s="171"/>
      <c r="R28" s="171"/>
      <c r="S28" s="172"/>
      <c r="T28" s="173" t="s">
        <v>91</v>
      </c>
      <c r="U28" s="171"/>
      <c r="V28" s="171"/>
      <c r="W28" s="171"/>
      <c r="X28" s="171"/>
      <c r="Y28" s="171"/>
      <c r="Z28" s="172"/>
      <c r="AA28" s="173" t="s">
        <v>91</v>
      </c>
      <c r="AB28" s="171"/>
      <c r="AC28" s="171"/>
      <c r="AD28" s="171"/>
      <c r="AE28" s="171"/>
      <c r="AF28" s="171"/>
      <c r="AG28" s="172"/>
    </row>
    <row r="29" spans="1:34" ht="15" customHeight="1" x14ac:dyDescent="0.2">
      <c r="B29" s="168"/>
      <c r="C29" s="169"/>
      <c r="D29" s="169"/>
      <c r="E29" s="169"/>
      <c r="F29" s="169"/>
      <c r="G29" s="169"/>
      <c r="H29" s="169"/>
      <c r="I29" s="169"/>
      <c r="J29" s="169"/>
      <c r="K29" s="169"/>
      <c r="L29" s="170"/>
      <c r="M29" s="174" t="s">
        <v>92</v>
      </c>
      <c r="N29" s="174"/>
      <c r="O29" s="174"/>
      <c r="P29" s="174"/>
      <c r="Q29" s="174"/>
      <c r="R29" s="174"/>
      <c r="S29" s="175"/>
      <c r="T29" s="176" t="s">
        <v>93</v>
      </c>
      <c r="U29" s="174"/>
      <c r="V29" s="174"/>
      <c r="W29" s="174"/>
      <c r="X29" s="174"/>
      <c r="Y29" s="174"/>
      <c r="Z29" s="175"/>
      <c r="AA29" s="176" t="s">
        <v>94</v>
      </c>
      <c r="AB29" s="174"/>
      <c r="AC29" s="174"/>
      <c r="AD29" s="174"/>
      <c r="AE29" s="174"/>
      <c r="AF29" s="174"/>
      <c r="AG29" s="175"/>
    </row>
    <row r="30" spans="1:34" ht="15" customHeight="1" x14ac:dyDescent="0.2">
      <c r="B30" s="135"/>
      <c r="C30" s="136"/>
      <c r="D30" s="136"/>
      <c r="E30" s="136"/>
      <c r="F30" s="136"/>
      <c r="G30" s="136"/>
      <c r="H30" s="136"/>
      <c r="I30" s="136"/>
      <c r="J30" s="136"/>
      <c r="K30" s="136"/>
      <c r="L30" s="137"/>
      <c r="M30" s="144" t="s">
        <v>101</v>
      </c>
      <c r="N30" s="145"/>
      <c r="O30" s="145"/>
      <c r="P30" s="145"/>
      <c r="Q30" s="145"/>
      <c r="R30" s="145"/>
      <c r="S30" s="146"/>
      <c r="T30" s="144" t="s">
        <v>102</v>
      </c>
      <c r="U30" s="145"/>
      <c r="V30" s="145"/>
      <c r="W30" s="145"/>
      <c r="X30" s="145"/>
      <c r="Y30" s="145"/>
      <c r="Z30" s="146"/>
      <c r="AA30" s="144" t="s">
        <v>103</v>
      </c>
      <c r="AB30" s="145"/>
      <c r="AC30" s="145"/>
      <c r="AD30" s="145"/>
      <c r="AE30" s="145"/>
      <c r="AF30" s="145"/>
      <c r="AG30" s="146"/>
    </row>
    <row r="31" spans="1:34" ht="15" customHeight="1" x14ac:dyDescent="0.2">
      <c r="B31" s="138"/>
      <c r="C31" s="139"/>
      <c r="D31" s="139"/>
      <c r="E31" s="139"/>
      <c r="F31" s="139"/>
      <c r="G31" s="139"/>
      <c r="H31" s="139"/>
      <c r="I31" s="139"/>
      <c r="J31" s="139"/>
      <c r="K31" s="139"/>
      <c r="L31" s="140"/>
      <c r="M31" s="147"/>
      <c r="N31" s="148"/>
      <c r="O31" s="148"/>
      <c r="P31" s="148"/>
      <c r="Q31" s="148"/>
      <c r="R31" s="148"/>
      <c r="S31" s="149"/>
      <c r="T31" s="147"/>
      <c r="U31" s="148"/>
      <c r="V31" s="148"/>
      <c r="W31" s="148"/>
      <c r="X31" s="148"/>
      <c r="Y31" s="148"/>
      <c r="Z31" s="149"/>
      <c r="AA31" s="147"/>
      <c r="AB31" s="148"/>
      <c r="AC31" s="148"/>
      <c r="AD31" s="148"/>
      <c r="AE31" s="148"/>
      <c r="AF31" s="148"/>
      <c r="AG31" s="149"/>
    </row>
    <row r="32" spans="1:34" ht="15" customHeight="1" x14ac:dyDescent="0.2">
      <c r="B32" s="138"/>
      <c r="C32" s="139"/>
      <c r="D32" s="139"/>
      <c r="E32" s="139"/>
      <c r="F32" s="139"/>
      <c r="G32" s="139"/>
      <c r="H32" s="139"/>
      <c r="I32" s="139"/>
      <c r="J32" s="139"/>
      <c r="K32" s="139"/>
      <c r="L32" s="140"/>
      <c r="M32" s="147"/>
      <c r="N32" s="148"/>
      <c r="O32" s="148"/>
      <c r="P32" s="148"/>
      <c r="Q32" s="148"/>
      <c r="R32" s="148"/>
      <c r="S32" s="149"/>
      <c r="T32" s="147"/>
      <c r="U32" s="148"/>
      <c r="V32" s="148"/>
      <c r="W32" s="148"/>
      <c r="X32" s="148"/>
      <c r="Y32" s="148"/>
      <c r="Z32" s="149"/>
      <c r="AA32" s="147"/>
      <c r="AB32" s="148"/>
      <c r="AC32" s="148"/>
      <c r="AD32" s="148"/>
      <c r="AE32" s="148"/>
      <c r="AF32" s="148"/>
      <c r="AG32" s="149"/>
    </row>
    <row r="33" spans="2:33" ht="15" customHeight="1" x14ac:dyDescent="0.2">
      <c r="B33" s="138"/>
      <c r="C33" s="139"/>
      <c r="D33" s="139"/>
      <c r="E33" s="139"/>
      <c r="F33" s="139"/>
      <c r="G33" s="139"/>
      <c r="H33" s="139"/>
      <c r="I33" s="139"/>
      <c r="J33" s="139"/>
      <c r="K33" s="139"/>
      <c r="L33" s="140"/>
      <c r="M33" s="147"/>
      <c r="N33" s="148"/>
      <c r="O33" s="148"/>
      <c r="P33" s="148"/>
      <c r="Q33" s="148"/>
      <c r="R33" s="148"/>
      <c r="S33" s="149"/>
      <c r="T33" s="147"/>
      <c r="U33" s="148"/>
      <c r="V33" s="148"/>
      <c r="W33" s="148"/>
      <c r="X33" s="148"/>
      <c r="Y33" s="148"/>
      <c r="Z33" s="149"/>
      <c r="AA33" s="147"/>
      <c r="AB33" s="148"/>
      <c r="AC33" s="148"/>
      <c r="AD33" s="148"/>
      <c r="AE33" s="148"/>
      <c r="AF33" s="148"/>
      <c r="AG33" s="149"/>
    </row>
    <row r="34" spans="2:33" ht="15" customHeight="1" x14ac:dyDescent="0.2">
      <c r="B34" s="138"/>
      <c r="C34" s="139"/>
      <c r="D34" s="139"/>
      <c r="E34" s="139"/>
      <c r="F34" s="139"/>
      <c r="G34" s="139"/>
      <c r="H34" s="139"/>
      <c r="I34" s="139"/>
      <c r="J34" s="139"/>
      <c r="K34" s="139"/>
      <c r="L34" s="140"/>
      <c r="M34" s="147"/>
      <c r="N34" s="148"/>
      <c r="O34" s="148"/>
      <c r="P34" s="148"/>
      <c r="Q34" s="148"/>
      <c r="R34" s="148"/>
      <c r="S34" s="149"/>
      <c r="T34" s="147"/>
      <c r="U34" s="148"/>
      <c r="V34" s="148"/>
      <c r="W34" s="148"/>
      <c r="X34" s="148"/>
      <c r="Y34" s="148"/>
      <c r="Z34" s="149"/>
      <c r="AA34" s="147"/>
      <c r="AB34" s="148"/>
      <c r="AC34" s="148"/>
      <c r="AD34" s="148"/>
      <c r="AE34" s="148"/>
      <c r="AF34" s="148"/>
      <c r="AG34" s="149"/>
    </row>
    <row r="35" spans="2:33" ht="15" customHeight="1" x14ac:dyDescent="0.2">
      <c r="B35" s="138"/>
      <c r="C35" s="139"/>
      <c r="D35" s="139"/>
      <c r="E35" s="139"/>
      <c r="F35" s="139"/>
      <c r="G35" s="139"/>
      <c r="H35" s="139"/>
      <c r="I35" s="139"/>
      <c r="J35" s="139"/>
      <c r="K35" s="139"/>
      <c r="L35" s="140"/>
      <c r="M35" s="147"/>
      <c r="N35" s="148"/>
      <c r="O35" s="148"/>
      <c r="P35" s="148"/>
      <c r="Q35" s="148"/>
      <c r="R35" s="148"/>
      <c r="S35" s="149"/>
      <c r="T35" s="147"/>
      <c r="U35" s="148"/>
      <c r="V35" s="148"/>
      <c r="W35" s="148"/>
      <c r="X35" s="148"/>
      <c r="Y35" s="148"/>
      <c r="Z35" s="149"/>
      <c r="AA35" s="147"/>
      <c r="AB35" s="148"/>
      <c r="AC35" s="148"/>
      <c r="AD35" s="148"/>
      <c r="AE35" s="148"/>
      <c r="AF35" s="148"/>
      <c r="AG35" s="149"/>
    </row>
    <row r="36" spans="2:33" ht="15" customHeight="1" x14ac:dyDescent="0.2">
      <c r="B36" s="138"/>
      <c r="C36" s="139"/>
      <c r="D36" s="139"/>
      <c r="E36" s="139"/>
      <c r="F36" s="139"/>
      <c r="G36" s="139"/>
      <c r="H36" s="139"/>
      <c r="I36" s="139"/>
      <c r="J36" s="139"/>
      <c r="K36" s="139"/>
      <c r="L36" s="140"/>
      <c r="M36" s="147"/>
      <c r="N36" s="148"/>
      <c r="O36" s="148"/>
      <c r="P36" s="148"/>
      <c r="Q36" s="148"/>
      <c r="R36" s="148"/>
      <c r="S36" s="149"/>
      <c r="T36" s="147"/>
      <c r="U36" s="148"/>
      <c r="V36" s="148"/>
      <c r="W36" s="148"/>
      <c r="X36" s="148"/>
      <c r="Y36" s="148"/>
      <c r="Z36" s="149"/>
      <c r="AA36" s="147"/>
      <c r="AB36" s="148"/>
      <c r="AC36" s="148"/>
      <c r="AD36" s="148"/>
      <c r="AE36" s="148"/>
      <c r="AF36" s="148"/>
      <c r="AG36" s="149"/>
    </row>
    <row r="37" spans="2:33" ht="15" customHeight="1" x14ac:dyDescent="0.2">
      <c r="B37" s="138"/>
      <c r="C37" s="139"/>
      <c r="D37" s="139"/>
      <c r="E37" s="139"/>
      <c r="F37" s="139"/>
      <c r="G37" s="139"/>
      <c r="H37" s="139"/>
      <c r="I37" s="139"/>
      <c r="J37" s="139"/>
      <c r="K37" s="139"/>
      <c r="L37" s="140"/>
      <c r="M37" s="147"/>
      <c r="N37" s="148"/>
      <c r="O37" s="148"/>
      <c r="P37" s="148"/>
      <c r="Q37" s="148"/>
      <c r="R37" s="148"/>
      <c r="S37" s="149"/>
      <c r="T37" s="147"/>
      <c r="U37" s="148"/>
      <c r="V37" s="148"/>
      <c r="W37" s="148"/>
      <c r="X37" s="148"/>
      <c r="Y37" s="148"/>
      <c r="Z37" s="149"/>
      <c r="AA37" s="147"/>
      <c r="AB37" s="148"/>
      <c r="AC37" s="148"/>
      <c r="AD37" s="148"/>
      <c r="AE37" s="148"/>
      <c r="AF37" s="148"/>
      <c r="AG37" s="149"/>
    </row>
    <row r="38" spans="2:33" ht="15" customHeight="1" x14ac:dyDescent="0.2">
      <c r="B38" s="138"/>
      <c r="C38" s="139"/>
      <c r="D38" s="139"/>
      <c r="E38" s="139"/>
      <c r="F38" s="139"/>
      <c r="G38" s="139"/>
      <c r="H38" s="139"/>
      <c r="I38" s="139"/>
      <c r="J38" s="139"/>
      <c r="K38" s="139"/>
      <c r="L38" s="140"/>
      <c r="M38" s="147"/>
      <c r="N38" s="148"/>
      <c r="O38" s="148"/>
      <c r="P38" s="148"/>
      <c r="Q38" s="148"/>
      <c r="R38" s="148"/>
      <c r="S38" s="149"/>
      <c r="T38" s="147"/>
      <c r="U38" s="148"/>
      <c r="V38" s="148"/>
      <c r="W38" s="148"/>
      <c r="X38" s="148"/>
      <c r="Y38" s="148"/>
      <c r="Z38" s="149"/>
      <c r="AA38" s="147"/>
      <c r="AB38" s="148"/>
      <c r="AC38" s="148"/>
      <c r="AD38" s="148"/>
      <c r="AE38" s="148"/>
      <c r="AF38" s="148"/>
      <c r="AG38" s="149"/>
    </row>
    <row r="39" spans="2:33" ht="21" customHeight="1" x14ac:dyDescent="0.2">
      <c r="B39" s="138"/>
      <c r="C39" s="139"/>
      <c r="D39" s="139"/>
      <c r="E39" s="139"/>
      <c r="F39" s="139"/>
      <c r="G39" s="139"/>
      <c r="H39" s="139"/>
      <c r="I39" s="139"/>
      <c r="J39" s="139"/>
      <c r="K39" s="139"/>
      <c r="L39" s="140"/>
      <c r="M39" s="147"/>
      <c r="N39" s="148"/>
      <c r="O39" s="148"/>
      <c r="P39" s="148"/>
      <c r="Q39" s="148"/>
      <c r="R39" s="148"/>
      <c r="S39" s="149"/>
      <c r="T39" s="147"/>
      <c r="U39" s="148"/>
      <c r="V39" s="148"/>
      <c r="W39" s="148"/>
      <c r="X39" s="148"/>
      <c r="Y39" s="148"/>
      <c r="Z39" s="149"/>
      <c r="AA39" s="147"/>
      <c r="AB39" s="148"/>
      <c r="AC39" s="148"/>
      <c r="AD39" s="148"/>
      <c r="AE39" s="148"/>
      <c r="AF39" s="148"/>
      <c r="AG39" s="149"/>
    </row>
    <row r="40" spans="2:33" ht="15" customHeight="1" x14ac:dyDescent="0.2">
      <c r="B40" s="138"/>
      <c r="C40" s="139"/>
      <c r="D40" s="139"/>
      <c r="E40" s="139"/>
      <c r="F40" s="139"/>
      <c r="G40" s="139"/>
      <c r="H40" s="139"/>
      <c r="I40" s="139"/>
      <c r="J40" s="139"/>
      <c r="K40" s="139"/>
      <c r="L40" s="140"/>
      <c r="M40" s="153" t="s">
        <v>98</v>
      </c>
      <c r="N40" s="154"/>
      <c r="O40" s="154"/>
      <c r="P40" s="154"/>
      <c r="Q40" s="154"/>
      <c r="R40" s="154"/>
      <c r="S40" s="155"/>
      <c r="T40" s="153" t="s">
        <v>98</v>
      </c>
      <c r="U40" s="154"/>
      <c r="V40" s="154"/>
      <c r="W40" s="154"/>
      <c r="X40" s="154"/>
      <c r="Y40" s="154"/>
      <c r="Z40" s="155"/>
      <c r="AA40" s="153" t="s">
        <v>98</v>
      </c>
      <c r="AB40" s="154"/>
      <c r="AC40" s="154"/>
      <c r="AD40" s="154"/>
      <c r="AE40" s="154"/>
      <c r="AF40" s="154"/>
      <c r="AG40" s="155"/>
    </row>
    <row r="41" spans="2:33" ht="15" customHeight="1" x14ac:dyDescent="0.2">
      <c r="B41" s="138"/>
      <c r="C41" s="139"/>
      <c r="D41" s="139"/>
      <c r="E41" s="139"/>
      <c r="F41" s="139"/>
      <c r="G41" s="139"/>
      <c r="H41" s="139"/>
      <c r="I41" s="139"/>
      <c r="J41" s="139"/>
      <c r="K41" s="139"/>
      <c r="L41" s="140"/>
      <c r="M41" s="156"/>
      <c r="N41" s="157"/>
      <c r="O41" s="157"/>
      <c r="P41" s="157"/>
      <c r="Q41" s="158"/>
      <c r="R41" s="131" t="s">
        <v>99</v>
      </c>
      <c r="S41" s="132"/>
      <c r="T41" s="135"/>
      <c r="U41" s="136"/>
      <c r="V41" s="136"/>
      <c r="W41" s="136"/>
      <c r="X41" s="137"/>
      <c r="Y41" s="131" t="s">
        <v>99</v>
      </c>
      <c r="Z41" s="132"/>
      <c r="AA41" s="135"/>
      <c r="AB41" s="136"/>
      <c r="AC41" s="136"/>
      <c r="AD41" s="136"/>
      <c r="AE41" s="137"/>
      <c r="AF41" s="131" t="s">
        <v>99</v>
      </c>
      <c r="AG41" s="132"/>
    </row>
    <row r="42" spans="2:33" ht="42.75" customHeight="1" x14ac:dyDescent="0.2">
      <c r="B42" s="138"/>
      <c r="C42" s="139"/>
      <c r="D42" s="139"/>
      <c r="E42" s="139"/>
      <c r="F42" s="139"/>
      <c r="G42" s="139"/>
      <c r="H42" s="139"/>
      <c r="I42" s="139"/>
      <c r="J42" s="139"/>
      <c r="K42" s="139"/>
      <c r="L42" s="140"/>
      <c r="M42" s="159"/>
      <c r="N42" s="160"/>
      <c r="O42" s="160"/>
      <c r="P42" s="160"/>
      <c r="Q42" s="161"/>
      <c r="R42" s="133"/>
      <c r="S42" s="134"/>
      <c r="T42" s="138"/>
      <c r="U42" s="139"/>
      <c r="V42" s="139"/>
      <c r="W42" s="139"/>
      <c r="X42" s="140"/>
      <c r="Y42" s="133"/>
      <c r="Z42" s="134"/>
      <c r="AA42" s="138"/>
      <c r="AB42" s="139"/>
      <c r="AC42" s="139"/>
      <c r="AD42" s="139"/>
      <c r="AE42" s="140"/>
      <c r="AF42" s="133"/>
      <c r="AG42" s="134"/>
    </row>
    <row r="43" spans="2:33" ht="13.5" customHeight="1" x14ac:dyDescent="0.2">
      <c r="B43" s="138"/>
      <c r="C43" s="139"/>
      <c r="D43" s="139"/>
      <c r="E43" s="139"/>
      <c r="F43" s="139"/>
      <c r="G43" s="139"/>
      <c r="H43" s="139"/>
      <c r="I43" s="139"/>
      <c r="J43" s="139"/>
      <c r="K43" s="139"/>
      <c r="L43" s="140"/>
      <c r="M43" s="159"/>
      <c r="N43" s="160"/>
      <c r="O43" s="160"/>
      <c r="P43" s="160"/>
      <c r="Q43" s="161"/>
      <c r="R43" s="135"/>
      <c r="S43" s="137"/>
      <c r="T43" s="138"/>
      <c r="U43" s="139"/>
      <c r="V43" s="139"/>
      <c r="W43" s="139"/>
      <c r="X43" s="140"/>
      <c r="Y43" s="135"/>
      <c r="Z43" s="137"/>
      <c r="AA43" s="138"/>
      <c r="AB43" s="139"/>
      <c r="AC43" s="139"/>
      <c r="AD43" s="139"/>
      <c r="AE43" s="140"/>
      <c r="AF43" s="135"/>
      <c r="AG43" s="137"/>
    </row>
    <row r="44" spans="2:33" ht="15" customHeight="1" x14ac:dyDescent="0.2">
      <c r="B44" s="141"/>
      <c r="C44" s="142"/>
      <c r="D44" s="142"/>
      <c r="E44" s="142"/>
      <c r="F44" s="142"/>
      <c r="G44" s="142"/>
      <c r="H44" s="142"/>
      <c r="I44" s="142"/>
      <c r="J44" s="142"/>
      <c r="K44" s="142"/>
      <c r="L44" s="143"/>
      <c r="M44" s="162"/>
      <c r="N44" s="163"/>
      <c r="O44" s="163"/>
      <c r="P44" s="163"/>
      <c r="Q44" s="164"/>
      <c r="R44" s="141"/>
      <c r="S44" s="143"/>
      <c r="T44" s="141"/>
      <c r="U44" s="142"/>
      <c r="V44" s="142"/>
      <c r="W44" s="142"/>
      <c r="X44" s="143"/>
      <c r="Y44" s="141"/>
      <c r="Z44" s="143"/>
      <c r="AA44" s="141"/>
      <c r="AB44" s="142"/>
      <c r="AC44" s="142"/>
      <c r="AD44" s="142"/>
      <c r="AE44" s="143"/>
      <c r="AF44" s="141"/>
      <c r="AG44" s="143"/>
    </row>
    <row r="46" spans="2:33" ht="15" customHeight="1" x14ac:dyDescent="0.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row>
    <row r="47" spans="2:33" ht="15" customHeight="1" x14ac:dyDescent="0.2">
      <c r="B47" s="165" t="s">
        <v>100</v>
      </c>
      <c r="C47" s="166"/>
      <c r="D47" s="166"/>
      <c r="E47" s="166"/>
      <c r="F47" s="166"/>
      <c r="G47" s="166"/>
      <c r="H47" s="166"/>
      <c r="I47" s="166"/>
      <c r="J47" s="166"/>
      <c r="K47" s="166"/>
      <c r="L47" s="167"/>
      <c r="M47" s="171" t="s">
        <v>91</v>
      </c>
      <c r="N47" s="171"/>
      <c r="O47" s="171"/>
      <c r="P47" s="171"/>
      <c r="Q47" s="171"/>
      <c r="R47" s="171"/>
      <c r="S47" s="172"/>
      <c r="T47" s="173" t="s">
        <v>91</v>
      </c>
      <c r="U47" s="171"/>
      <c r="V47" s="171"/>
      <c r="W47" s="171"/>
      <c r="X47" s="171"/>
      <c r="Y47" s="171"/>
      <c r="Z47" s="172"/>
      <c r="AA47" s="173" t="s">
        <v>91</v>
      </c>
      <c r="AB47" s="171"/>
      <c r="AC47" s="171"/>
      <c r="AD47" s="171"/>
      <c r="AE47" s="171"/>
      <c r="AF47" s="171"/>
      <c r="AG47" s="172"/>
    </row>
    <row r="48" spans="2:33" ht="15" customHeight="1" x14ac:dyDescent="0.2">
      <c r="B48" s="168"/>
      <c r="C48" s="169"/>
      <c r="D48" s="169"/>
      <c r="E48" s="169"/>
      <c r="F48" s="169"/>
      <c r="G48" s="169"/>
      <c r="H48" s="169"/>
      <c r="I48" s="169"/>
      <c r="J48" s="169"/>
      <c r="K48" s="169"/>
      <c r="L48" s="170"/>
      <c r="M48" s="174" t="s">
        <v>92</v>
      </c>
      <c r="N48" s="174"/>
      <c r="O48" s="174"/>
      <c r="P48" s="174"/>
      <c r="Q48" s="174"/>
      <c r="R48" s="174"/>
      <c r="S48" s="175"/>
      <c r="T48" s="176" t="s">
        <v>93</v>
      </c>
      <c r="U48" s="174"/>
      <c r="V48" s="174"/>
      <c r="W48" s="174"/>
      <c r="X48" s="174"/>
      <c r="Y48" s="174"/>
      <c r="Z48" s="175"/>
      <c r="AA48" s="176" t="s">
        <v>94</v>
      </c>
      <c r="AB48" s="174"/>
      <c r="AC48" s="174"/>
      <c r="AD48" s="174"/>
      <c r="AE48" s="174"/>
      <c r="AF48" s="174"/>
      <c r="AG48" s="175"/>
    </row>
    <row r="49" spans="2:34" ht="15" customHeight="1" x14ac:dyDescent="0.2">
      <c r="B49" s="135"/>
      <c r="C49" s="136"/>
      <c r="D49" s="136"/>
      <c r="E49" s="136"/>
      <c r="F49" s="136"/>
      <c r="G49" s="136"/>
      <c r="H49" s="136"/>
      <c r="I49" s="136"/>
      <c r="J49" s="136"/>
      <c r="K49" s="136"/>
      <c r="L49" s="137"/>
      <c r="M49" s="144" t="s">
        <v>104</v>
      </c>
      <c r="N49" s="145"/>
      <c r="O49" s="145"/>
      <c r="P49" s="145"/>
      <c r="Q49" s="145"/>
      <c r="R49" s="145"/>
      <c r="S49" s="146"/>
      <c r="T49" s="144" t="s">
        <v>105</v>
      </c>
      <c r="U49" s="145"/>
      <c r="V49" s="145"/>
      <c r="W49" s="145"/>
      <c r="X49" s="145"/>
      <c r="Y49" s="145"/>
      <c r="Z49" s="146"/>
      <c r="AA49" s="144" t="s">
        <v>106</v>
      </c>
      <c r="AB49" s="145"/>
      <c r="AC49" s="145"/>
      <c r="AD49" s="145"/>
      <c r="AE49" s="145"/>
      <c r="AF49" s="145"/>
      <c r="AG49" s="146"/>
    </row>
    <row r="50" spans="2:34" ht="15" customHeight="1" x14ac:dyDescent="0.2">
      <c r="B50" s="138"/>
      <c r="C50" s="139"/>
      <c r="D50" s="139"/>
      <c r="E50" s="139"/>
      <c r="F50" s="139"/>
      <c r="G50" s="139"/>
      <c r="H50" s="139"/>
      <c r="I50" s="139"/>
      <c r="J50" s="139"/>
      <c r="K50" s="139"/>
      <c r="L50" s="140"/>
      <c r="M50" s="147"/>
      <c r="N50" s="148"/>
      <c r="O50" s="148"/>
      <c r="P50" s="148"/>
      <c r="Q50" s="148"/>
      <c r="R50" s="148"/>
      <c r="S50" s="149"/>
      <c r="T50" s="147"/>
      <c r="U50" s="148"/>
      <c r="V50" s="148"/>
      <c r="W50" s="148"/>
      <c r="X50" s="148"/>
      <c r="Y50" s="148"/>
      <c r="Z50" s="149"/>
      <c r="AA50" s="147"/>
      <c r="AB50" s="148"/>
      <c r="AC50" s="148"/>
      <c r="AD50" s="148"/>
      <c r="AE50" s="148"/>
      <c r="AF50" s="148"/>
      <c r="AG50" s="149"/>
    </row>
    <row r="51" spans="2:34" ht="15" customHeight="1" x14ac:dyDescent="0.2">
      <c r="B51" s="138"/>
      <c r="C51" s="139"/>
      <c r="D51" s="139"/>
      <c r="E51" s="139"/>
      <c r="F51" s="139"/>
      <c r="G51" s="139"/>
      <c r="H51" s="139"/>
      <c r="I51" s="139"/>
      <c r="J51" s="139"/>
      <c r="K51" s="139"/>
      <c r="L51" s="140"/>
      <c r="M51" s="147"/>
      <c r="N51" s="148"/>
      <c r="O51" s="148"/>
      <c r="P51" s="148"/>
      <c r="Q51" s="148"/>
      <c r="R51" s="148"/>
      <c r="S51" s="149"/>
      <c r="T51" s="147"/>
      <c r="U51" s="148"/>
      <c r="V51" s="148"/>
      <c r="W51" s="148"/>
      <c r="X51" s="148"/>
      <c r="Y51" s="148"/>
      <c r="Z51" s="149"/>
      <c r="AA51" s="147"/>
      <c r="AB51" s="148"/>
      <c r="AC51" s="148"/>
      <c r="AD51" s="148"/>
      <c r="AE51" s="148"/>
      <c r="AF51" s="148"/>
      <c r="AG51" s="149"/>
    </row>
    <row r="52" spans="2:34" ht="15" customHeight="1" x14ac:dyDescent="0.2">
      <c r="B52" s="138"/>
      <c r="C52" s="139"/>
      <c r="D52" s="139"/>
      <c r="E52" s="139"/>
      <c r="F52" s="139"/>
      <c r="G52" s="139"/>
      <c r="H52" s="139"/>
      <c r="I52" s="139"/>
      <c r="J52" s="139"/>
      <c r="K52" s="139"/>
      <c r="L52" s="140"/>
      <c r="M52" s="147"/>
      <c r="N52" s="148"/>
      <c r="O52" s="148"/>
      <c r="P52" s="148"/>
      <c r="Q52" s="148"/>
      <c r="R52" s="148"/>
      <c r="S52" s="149"/>
      <c r="T52" s="147"/>
      <c r="U52" s="148"/>
      <c r="V52" s="148"/>
      <c r="W52" s="148"/>
      <c r="X52" s="148"/>
      <c r="Y52" s="148"/>
      <c r="Z52" s="149"/>
      <c r="AA52" s="147"/>
      <c r="AB52" s="148"/>
      <c r="AC52" s="148"/>
      <c r="AD52" s="148"/>
      <c r="AE52" s="148"/>
      <c r="AF52" s="148"/>
      <c r="AG52" s="149"/>
    </row>
    <row r="53" spans="2:34" ht="15" customHeight="1" x14ac:dyDescent="0.2">
      <c r="B53" s="138"/>
      <c r="C53" s="139"/>
      <c r="D53" s="139"/>
      <c r="E53" s="139"/>
      <c r="F53" s="139"/>
      <c r="G53" s="139"/>
      <c r="H53" s="139"/>
      <c r="I53" s="139"/>
      <c r="J53" s="139"/>
      <c r="K53" s="139"/>
      <c r="L53" s="140"/>
      <c r="M53" s="147"/>
      <c r="N53" s="148"/>
      <c r="O53" s="148"/>
      <c r="P53" s="148"/>
      <c r="Q53" s="148"/>
      <c r="R53" s="148"/>
      <c r="S53" s="149"/>
      <c r="T53" s="147"/>
      <c r="U53" s="148"/>
      <c r="V53" s="148"/>
      <c r="W53" s="148"/>
      <c r="X53" s="148"/>
      <c r="Y53" s="148"/>
      <c r="Z53" s="149"/>
      <c r="AA53" s="147"/>
      <c r="AB53" s="148"/>
      <c r="AC53" s="148"/>
      <c r="AD53" s="148"/>
      <c r="AE53" s="148"/>
      <c r="AF53" s="148"/>
      <c r="AG53" s="149"/>
    </row>
    <row r="54" spans="2:34" ht="9" customHeight="1" x14ac:dyDescent="0.2">
      <c r="B54" s="138"/>
      <c r="C54" s="139"/>
      <c r="D54" s="139"/>
      <c r="E54" s="139"/>
      <c r="F54" s="139"/>
      <c r="G54" s="139"/>
      <c r="H54" s="139"/>
      <c r="I54" s="139"/>
      <c r="J54" s="139"/>
      <c r="K54" s="139"/>
      <c r="L54" s="140"/>
      <c r="M54" s="147"/>
      <c r="N54" s="148"/>
      <c r="O54" s="148"/>
      <c r="P54" s="148"/>
      <c r="Q54" s="148"/>
      <c r="R54" s="148"/>
      <c r="S54" s="149"/>
      <c r="T54" s="147"/>
      <c r="U54" s="148"/>
      <c r="V54" s="148"/>
      <c r="W54" s="148"/>
      <c r="X54" s="148"/>
      <c r="Y54" s="148"/>
      <c r="Z54" s="149"/>
      <c r="AA54" s="147"/>
      <c r="AB54" s="148"/>
      <c r="AC54" s="148"/>
      <c r="AD54" s="148"/>
      <c r="AE54" s="148"/>
      <c r="AF54" s="148"/>
      <c r="AG54" s="149"/>
    </row>
    <row r="55" spans="2:34" ht="15" customHeight="1" x14ac:dyDescent="0.2">
      <c r="B55" s="138"/>
      <c r="C55" s="139"/>
      <c r="D55" s="139"/>
      <c r="E55" s="139"/>
      <c r="F55" s="139"/>
      <c r="G55" s="139"/>
      <c r="H55" s="139"/>
      <c r="I55" s="139"/>
      <c r="J55" s="139"/>
      <c r="K55" s="139"/>
      <c r="L55" s="140"/>
      <c r="M55" s="147"/>
      <c r="N55" s="148"/>
      <c r="O55" s="148"/>
      <c r="P55" s="148"/>
      <c r="Q55" s="148"/>
      <c r="R55" s="148"/>
      <c r="S55" s="149"/>
      <c r="T55" s="147"/>
      <c r="U55" s="148"/>
      <c r="V55" s="148"/>
      <c r="W55" s="148"/>
      <c r="X55" s="148"/>
      <c r="Y55" s="148"/>
      <c r="Z55" s="149"/>
      <c r="AA55" s="147"/>
      <c r="AB55" s="148"/>
      <c r="AC55" s="148"/>
      <c r="AD55" s="148"/>
      <c r="AE55" s="148"/>
      <c r="AF55" s="148"/>
      <c r="AG55" s="149"/>
    </row>
    <row r="56" spans="2:34" ht="15" customHeight="1" x14ac:dyDescent="0.2">
      <c r="B56" s="138"/>
      <c r="C56" s="139"/>
      <c r="D56" s="139"/>
      <c r="E56" s="139"/>
      <c r="F56" s="139"/>
      <c r="G56" s="139"/>
      <c r="H56" s="139"/>
      <c r="I56" s="139"/>
      <c r="J56" s="139"/>
      <c r="K56" s="139"/>
      <c r="L56" s="140"/>
      <c r="M56" s="147"/>
      <c r="N56" s="148"/>
      <c r="O56" s="148"/>
      <c r="P56" s="148"/>
      <c r="Q56" s="148"/>
      <c r="R56" s="148"/>
      <c r="S56" s="149"/>
      <c r="T56" s="147"/>
      <c r="U56" s="148"/>
      <c r="V56" s="148"/>
      <c r="W56" s="148"/>
      <c r="X56" s="148"/>
      <c r="Y56" s="148"/>
      <c r="Z56" s="149"/>
      <c r="AA56" s="147"/>
      <c r="AB56" s="148"/>
      <c r="AC56" s="148"/>
      <c r="AD56" s="148"/>
      <c r="AE56" s="148"/>
      <c r="AF56" s="148"/>
      <c r="AG56" s="149"/>
      <c r="AH56" t="s">
        <v>74</v>
      </c>
    </row>
    <row r="57" spans="2:34" ht="15" customHeight="1" x14ac:dyDescent="0.2">
      <c r="B57" s="138"/>
      <c r="C57" s="139"/>
      <c r="D57" s="139"/>
      <c r="E57" s="139"/>
      <c r="F57" s="139"/>
      <c r="G57" s="139"/>
      <c r="H57" s="139"/>
      <c r="I57" s="139"/>
      <c r="J57" s="139"/>
      <c r="K57" s="139"/>
      <c r="L57" s="140"/>
      <c r="M57" s="147"/>
      <c r="N57" s="148"/>
      <c r="O57" s="148"/>
      <c r="P57" s="148"/>
      <c r="Q57" s="148"/>
      <c r="R57" s="148"/>
      <c r="S57" s="149"/>
      <c r="T57" s="147"/>
      <c r="U57" s="148"/>
      <c r="V57" s="148"/>
      <c r="W57" s="148"/>
      <c r="X57" s="148"/>
      <c r="Y57" s="148"/>
      <c r="Z57" s="149"/>
      <c r="AA57" s="147"/>
      <c r="AB57" s="148"/>
      <c r="AC57" s="148"/>
      <c r="AD57" s="148"/>
      <c r="AE57" s="148"/>
      <c r="AF57" s="148"/>
      <c r="AG57" s="149"/>
      <c r="AH57" t="s">
        <v>74</v>
      </c>
    </row>
    <row r="58" spans="2:34" ht="15" customHeight="1" x14ac:dyDescent="0.2">
      <c r="B58" s="138"/>
      <c r="C58" s="139"/>
      <c r="D58" s="139"/>
      <c r="E58" s="139"/>
      <c r="F58" s="139"/>
      <c r="G58" s="139"/>
      <c r="H58" s="139"/>
      <c r="I58" s="139"/>
      <c r="J58" s="139"/>
      <c r="K58" s="139"/>
      <c r="L58" s="140"/>
      <c r="M58" s="147"/>
      <c r="N58" s="148"/>
      <c r="O58" s="148"/>
      <c r="P58" s="148"/>
      <c r="Q58" s="148"/>
      <c r="R58" s="148"/>
      <c r="S58" s="149"/>
      <c r="T58" s="147"/>
      <c r="U58" s="148"/>
      <c r="V58" s="148"/>
      <c r="W58" s="148"/>
      <c r="X58" s="148"/>
      <c r="Y58" s="148"/>
      <c r="Z58" s="149"/>
      <c r="AA58" s="147"/>
      <c r="AB58" s="148"/>
      <c r="AC58" s="148"/>
      <c r="AD58" s="148"/>
      <c r="AE58" s="148"/>
      <c r="AF58" s="148"/>
      <c r="AG58" s="149"/>
    </row>
    <row r="59" spans="2:34" ht="15" customHeight="1" x14ac:dyDescent="0.2">
      <c r="B59" s="138"/>
      <c r="C59" s="139"/>
      <c r="D59" s="139"/>
      <c r="E59" s="139"/>
      <c r="F59" s="139"/>
      <c r="G59" s="139"/>
      <c r="H59" s="139"/>
      <c r="I59" s="139"/>
      <c r="J59" s="139"/>
      <c r="K59" s="139"/>
      <c r="L59" s="140"/>
      <c r="M59" s="150"/>
      <c r="N59" s="151"/>
      <c r="O59" s="151"/>
      <c r="P59" s="151"/>
      <c r="Q59" s="151"/>
      <c r="R59" s="151"/>
      <c r="S59" s="152"/>
      <c r="T59" s="150"/>
      <c r="U59" s="151"/>
      <c r="V59" s="151"/>
      <c r="W59" s="151"/>
      <c r="X59" s="151"/>
      <c r="Y59" s="151"/>
      <c r="Z59" s="152"/>
      <c r="AA59" s="150"/>
      <c r="AB59" s="151"/>
      <c r="AC59" s="151"/>
      <c r="AD59" s="151"/>
      <c r="AE59" s="151"/>
      <c r="AF59" s="151"/>
      <c r="AG59" s="152"/>
    </row>
    <row r="60" spans="2:34" ht="15" customHeight="1" x14ac:dyDescent="0.2">
      <c r="B60" s="138"/>
      <c r="C60" s="139"/>
      <c r="D60" s="139"/>
      <c r="E60" s="139"/>
      <c r="F60" s="139"/>
      <c r="G60" s="139"/>
      <c r="H60" s="139"/>
      <c r="I60" s="139"/>
      <c r="J60" s="139"/>
      <c r="K60" s="139"/>
      <c r="L60" s="140"/>
      <c r="M60" s="153" t="s">
        <v>98</v>
      </c>
      <c r="N60" s="154"/>
      <c r="O60" s="154"/>
      <c r="P60" s="154"/>
      <c r="Q60" s="154"/>
      <c r="R60" s="154"/>
      <c r="S60" s="155"/>
      <c r="T60" s="153" t="s">
        <v>98</v>
      </c>
      <c r="U60" s="154"/>
      <c r="V60" s="154"/>
      <c r="W60" s="154"/>
      <c r="X60" s="154"/>
      <c r="Y60" s="154"/>
      <c r="Z60" s="155"/>
      <c r="AA60" s="153" t="s">
        <v>98</v>
      </c>
      <c r="AB60" s="154"/>
      <c r="AC60" s="154"/>
      <c r="AD60" s="154"/>
      <c r="AE60" s="154"/>
      <c r="AF60" s="154"/>
      <c r="AG60" s="155"/>
    </row>
    <row r="61" spans="2:34" ht="15" customHeight="1" x14ac:dyDescent="0.2">
      <c r="B61" s="138"/>
      <c r="C61" s="139"/>
      <c r="D61" s="139"/>
      <c r="E61" s="139"/>
      <c r="F61" s="139"/>
      <c r="G61" s="139"/>
      <c r="H61" s="139"/>
      <c r="I61" s="139"/>
      <c r="J61" s="139"/>
      <c r="K61" s="139"/>
      <c r="L61" s="140"/>
      <c r="M61" s="156"/>
      <c r="N61" s="157"/>
      <c r="O61" s="157"/>
      <c r="P61" s="157"/>
      <c r="Q61" s="158"/>
      <c r="R61" s="131" t="s">
        <v>99</v>
      </c>
      <c r="S61" s="132"/>
      <c r="T61" s="135"/>
      <c r="U61" s="136"/>
      <c r="V61" s="136"/>
      <c r="W61" s="136"/>
      <c r="X61" s="137"/>
      <c r="Y61" s="131" t="s">
        <v>99</v>
      </c>
      <c r="Z61" s="132"/>
      <c r="AA61" s="135"/>
      <c r="AB61" s="136"/>
      <c r="AC61" s="136"/>
      <c r="AD61" s="136"/>
      <c r="AE61" s="137"/>
      <c r="AF61" s="131" t="s">
        <v>99</v>
      </c>
      <c r="AG61" s="132"/>
    </row>
    <row r="62" spans="2:34" ht="36" customHeight="1" x14ac:dyDescent="0.2">
      <c r="B62" s="138"/>
      <c r="C62" s="139"/>
      <c r="D62" s="139"/>
      <c r="E62" s="139"/>
      <c r="F62" s="139"/>
      <c r="G62" s="139"/>
      <c r="H62" s="139"/>
      <c r="I62" s="139"/>
      <c r="J62" s="139"/>
      <c r="K62" s="139"/>
      <c r="L62" s="140"/>
      <c r="M62" s="159"/>
      <c r="N62" s="160"/>
      <c r="O62" s="160"/>
      <c r="P62" s="160"/>
      <c r="Q62" s="161"/>
      <c r="R62" s="133"/>
      <c r="S62" s="134"/>
      <c r="T62" s="138"/>
      <c r="U62" s="139"/>
      <c r="V62" s="139"/>
      <c r="W62" s="139"/>
      <c r="X62" s="140"/>
      <c r="Y62" s="133"/>
      <c r="Z62" s="134"/>
      <c r="AA62" s="138"/>
      <c r="AB62" s="139"/>
      <c r="AC62" s="139"/>
      <c r="AD62" s="139"/>
      <c r="AE62" s="140"/>
      <c r="AF62" s="133"/>
      <c r="AG62" s="134"/>
    </row>
    <row r="63" spans="2:34" ht="15" customHeight="1" x14ac:dyDescent="0.2">
      <c r="B63" s="138"/>
      <c r="C63" s="139"/>
      <c r="D63" s="139"/>
      <c r="E63" s="139"/>
      <c r="F63" s="139"/>
      <c r="G63" s="139"/>
      <c r="H63" s="139"/>
      <c r="I63" s="139"/>
      <c r="J63" s="139"/>
      <c r="K63" s="139"/>
      <c r="L63" s="140"/>
      <c r="M63" s="159"/>
      <c r="N63" s="160"/>
      <c r="O63" s="160"/>
      <c r="P63" s="160"/>
      <c r="Q63" s="161"/>
      <c r="R63" s="135"/>
      <c r="S63" s="137"/>
      <c r="T63" s="138"/>
      <c r="U63" s="139"/>
      <c r="V63" s="139"/>
      <c r="W63" s="139"/>
      <c r="X63" s="140"/>
      <c r="Y63" s="135"/>
      <c r="Z63" s="137"/>
      <c r="AA63" s="138"/>
      <c r="AB63" s="139"/>
      <c r="AC63" s="139"/>
      <c r="AD63" s="139"/>
      <c r="AE63" s="140"/>
      <c r="AF63" s="135"/>
      <c r="AG63" s="137"/>
    </row>
    <row r="64" spans="2:34" ht="15" customHeight="1" x14ac:dyDescent="0.2">
      <c r="B64" s="141"/>
      <c r="C64" s="142"/>
      <c r="D64" s="142"/>
      <c r="E64" s="142"/>
      <c r="F64" s="142"/>
      <c r="G64" s="142"/>
      <c r="H64" s="142"/>
      <c r="I64" s="142"/>
      <c r="J64" s="142"/>
      <c r="K64" s="142"/>
      <c r="L64" s="143"/>
      <c r="M64" s="162"/>
      <c r="N64" s="163"/>
      <c r="O64" s="163"/>
      <c r="P64" s="163"/>
      <c r="Q64" s="164"/>
      <c r="R64" s="141"/>
      <c r="S64" s="143"/>
      <c r="T64" s="141"/>
      <c r="U64" s="142"/>
      <c r="V64" s="142"/>
      <c r="W64" s="142"/>
      <c r="X64" s="143"/>
      <c r="Y64" s="141"/>
      <c r="Z64" s="143"/>
      <c r="AA64" s="141"/>
      <c r="AB64" s="142"/>
      <c r="AC64" s="142"/>
      <c r="AD64" s="142"/>
      <c r="AE64" s="143"/>
      <c r="AF64" s="141"/>
      <c r="AG64" s="143"/>
    </row>
    <row r="66" spans="2:33" ht="15" customHeight="1" x14ac:dyDescent="0.2">
      <c r="B66" s="165" t="s">
        <v>100</v>
      </c>
      <c r="C66" s="166"/>
      <c r="D66" s="166"/>
      <c r="E66" s="166"/>
      <c r="F66" s="166"/>
      <c r="G66" s="166"/>
      <c r="H66" s="166"/>
      <c r="I66" s="166"/>
      <c r="J66" s="166"/>
      <c r="K66" s="166"/>
      <c r="L66" s="167"/>
      <c r="M66" s="171" t="s">
        <v>91</v>
      </c>
      <c r="N66" s="171"/>
      <c r="O66" s="171"/>
      <c r="P66" s="171"/>
      <c r="Q66" s="171"/>
      <c r="R66" s="171"/>
      <c r="S66" s="172"/>
      <c r="T66" s="173" t="s">
        <v>91</v>
      </c>
      <c r="U66" s="171"/>
      <c r="V66" s="171"/>
      <c r="W66" s="171"/>
      <c r="X66" s="171"/>
      <c r="Y66" s="171"/>
      <c r="Z66" s="172"/>
      <c r="AA66" s="173" t="s">
        <v>91</v>
      </c>
      <c r="AB66" s="171"/>
      <c r="AC66" s="171"/>
      <c r="AD66" s="171"/>
      <c r="AE66" s="171"/>
      <c r="AF66" s="171"/>
      <c r="AG66" s="172"/>
    </row>
    <row r="67" spans="2:33" ht="15" customHeight="1" x14ac:dyDescent="0.2">
      <c r="B67" s="168"/>
      <c r="C67" s="169"/>
      <c r="D67" s="169"/>
      <c r="E67" s="169"/>
      <c r="F67" s="169"/>
      <c r="G67" s="169"/>
      <c r="H67" s="169"/>
      <c r="I67" s="169"/>
      <c r="J67" s="169"/>
      <c r="K67" s="169"/>
      <c r="L67" s="170"/>
      <c r="M67" s="174" t="s">
        <v>92</v>
      </c>
      <c r="N67" s="174"/>
      <c r="O67" s="174"/>
      <c r="P67" s="174"/>
      <c r="Q67" s="174"/>
      <c r="R67" s="174"/>
      <c r="S67" s="175"/>
      <c r="T67" s="176" t="s">
        <v>93</v>
      </c>
      <c r="U67" s="174"/>
      <c r="V67" s="174"/>
      <c r="W67" s="174"/>
      <c r="X67" s="174"/>
      <c r="Y67" s="174"/>
      <c r="Z67" s="175"/>
      <c r="AA67" s="176" t="s">
        <v>94</v>
      </c>
      <c r="AB67" s="174"/>
      <c r="AC67" s="174"/>
      <c r="AD67" s="174"/>
      <c r="AE67" s="174"/>
      <c r="AF67" s="174"/>
      <c r="AG67" s="175"/>
    </row>
    <row r="68" spans="2:33" ht="15" customHeight="1" x14ac:dyDescent="0.2">
      <c r="B68" s="135"/>
      <c r="C68" s="136"/>
      <c r="D68" s="136"/>
      <c r="E68" s="136"/>
      <c r="F68" s="136"/>
      <c r="G68" s="136"/>
      <c r="H68" s="136"/>
      <c r="I68" s="136"/>
      <c r="J68" s="136"/>
      <c r="K68" s="136"/>
      <c r="L68" s="137"/>
      <c r="M68" s="144" t="s">
        <v>107</v>
      </c>
      <c r="N68" s="145"/>
      <c r="O68" s="145"/>
      <c r="P68" s="145"/>
      <c r="Q68" s="145"/>
      <c r="R68" s="145"/>
      <c r="S68" s="146"/>
      <c r="T68" s="144" t="s">
        <v>108</v>
      </c>
      <c r="U68" s="145"/>
      <c r="V68" s="145"/>
      <c r="W68" s="145"/>
      <c r="X68" s="145"/>
      <c r="Y68" s="145"/>
      <c r="Z68" s="146"/>
      <c r="AA68" s="144" t="s">
        <v>109</v>
      </c>
      <c r="AB68" s="145"/>
      <c r="AC68" s="145"/>
      <c r="AD68" s="145"/>
      <c r="AE68" s="145"/>
      <c r="AF68" s="145"/>
      <c r="AG68" s="146"/>
    </row>
    <row r="69" spans="2:33" ht="15" customHeight="1" x14ac:dyDescent="0.2">
      <c r="B69" s="138"/>
      <c r="C69" s="139"/>
      <c r="D69" s="139"/>
      <c r="E69" s="139"/>
      <c r="F69" s="139"/>
      <c r="G69" s="139"/>
      <c r="H69" s="139"/>
      <c r="I69" s="139"/>
      <c r="J69" s="139"/>
      <c r="K69" s="139"/>
      <c r="L69" s="140"/>
      <c r="M69" s="147"/>
      <c r="N69" s="148"/>
      <c r="O69" s="148"/>
      <c r="P69" s="148"/>
      <c r="Q69" s="148"/>
      <c r="R69" s="148"/>
      <c r="S69" s="149"/>
      <c r="T69" s="147"/>
      <c r="U69" s="148"/>
      <c r="V69" s="148"/>
      <c r="W69" s="148"/>
      <c r="X69" s="148"/>
      <c r="Y69" s="148"/>
      <c r="Z69" s="149"/>
      <c r="AA69" s="147"/>
      <c r="AB69" s="148"/>
      <c r="AC69" s="148"/>
      <c r="AD69" s="148"/>
      <c r="AE69" s="148"/>
      <c r="AF69" s="148"/>
      <c r="AG69" s="149"/>
    </row>
    <row r="70" spans="2:33" ht="15" customHeight="1" x14ac:dyDescent="0.2">
      <c r="B70" s="138"/>
      <c r="C70" s="139"/>
      <c r="D70" s="139"/>
      <c r="E70" s="139"/>
      <c r="F70" s="139"/>
      <c r="G70" s="139"/>
      <c r="H70" s="139"/>
      <c r="I70" s="139"/>
      <c r="J70" s="139"/>
      <c r="K70" s="139"/>
      <c r="L70" s="140"/>
      <c r="M70" s="147"/>
      <c r="N70" s="148"/>
      <c r="O70" s="148"/>
      <c r="P70" s="148"/>
      <c r="Q70" s="148"/>
      <c r="R70" s="148"/>
      <c r="S70" s="149"/>
      <c r="T70" s="147"/>
      <c r="U70" s="148"/>
      <c r="V70" s="148"/>
      <c r="W70" s="148"/>
      <c r="X70" s="148"/>
      <c r="Y70" s="148"/>
      <c r="Z70" s="149"/>
      <c r="AA70" s="147"/>
      <c r="AB70" s="148"/>
      <c r="AC70" s="148"/>
      <c r="AD70" s="148"/>
      <c r="AE70" s="148"/>
      <c r="AF70" s="148"/>
      <c r="AG70" s="149"/>
    </row>
    <row r="71" spans="2:33" ht="15" customHeight="1" x14ac:dyDescent="0.2">
      <c r="B71" s="138"/>
      <c r="C71" s="139"/>
      <c r="D71" s="139"/>
      <c r="E71" s="139"/>
      <c r="F71" s="139"/>
      <c r="G71" s="139"/>
      <c r="H71" s="139"/>
      <c r="I71" s="139"/>
      <c r="J71" s="139"/>
      <c r="K71" s="139"/>
      <c r="L71" s="140"/>
      <c r="M71" s="147"/>
      <c r="N71" s="148"/>
      <c r="O71" s="148"/>
      <c r="P71" s="148"/>
      <c r="Q71" s="148"/>
      <c r="R71" s="148"/>
      <c r="S71" s="149"/>
      <c r="T71" s="147"/>
      <c r="U71" s="148"/>
      <c r="V71" s="148"/>
      <c r="W71" s="148"/>
      <c r="X71" s="148"/>
      <c r="Y71" s="148"/>
      <c r="Z71" s="149"/>
      <c r="AA71" s="147"/>
      <c r="AB71" s="148"/>
      <c r="AC71" s="148"/>
      <c r="AD71" s="148"/>
      <c r="AE71" s="148"/>
      <c r="AF71" s="148"/>
      <c r="AG71" s="149"/>
    </row>
    <row r="72" spans="2:33" ht="15" customHeight="1" x14ac:dyDescent="0.2">
      <c r="B72" s="138"/>
      <c r="C72" s="139"/>
      <c r="D72" s="139"/>
      <c r="E72" s="139"/>
      <c r="F72" s="139"/>
      <c r="G72" s="139"/>
      <c r="H72" s="139"/>
      <c r="I72" s="139"/>
      <c r="J72" s="139"/>
      <c r="K72" s="139"/>
      <c r="L72" s="140"/>
      <c r="M72" s="147"/>
      <c r="N72" s="148"/>
      <c r="O72" s="148"/>
      <c r="P72" s="148"/>
      <c r="Q72" s="148"/>
      <c r="R72" s="148"/>
      <c r="S72" s="149"/>
      <c r="T72" s="147"/>
      <c r="U72" s="148"/>
      <c r="V72" s="148"/>
      <c r="W72" s="148"/>
      <c r="X72" s="148"/>
      <c r="Y72" s="148"/>
      <c r="Z72" s="149"/>
      <c r="AA72" s="147"/>
      <c r="AB72" s="148"/>
      <c r="AC72" s="148"/>
      <c r="AD72" s="148"/>
      <c r="AE72" s="148"/>
      <c r="AF72" s="148"/>
      <c r="AG72" s="149"/>
    </row>
    <row r="73" spans="2:33" ht="15" customHeight="1" x14ac:dyDescent="0.2">
      <c r="B73" s="138"/>
      <c r="C73" s="139"/>
      <c r="D73" s="139"/>
      <c r="E73" s="139"/>
      <c r="F73" s="139"/>
      <c r="G73" s="139"/>
      <c r="H73" s="139"/>
      <c r="I73" s="139"/>
      <c r="J73" s="139"/>
      <c r="K73" s="139"/>
      <c r="L73" s="140"/>
      <c r="M73" s="147"/>
      <c r="N73" s="148"/>
      <c r="O73" s="148"/>
      <c r="P73" s="148"/>
      <c r="Q73" s="148"/>
      <c r="R73" s="148"/>
      <c r="S73" s="149"/>
      <c r="T73" s="147"/>
      <c r="U73" s="148"/>
      <c r="V73" s="148"/>
      <c r="W73" s="148"/>
      <c r="X73" s="148"/>
      <c r="Y73" s="148"/>
      <c r="Z73" s="149"/>
      <c r="AA73" s="147"/>
      <c r="AB73" s="148"/>
      <c r="AC73" s="148"/>
      <c r="AD73" s="148"/>
      <c r="AE73" s="148"/>
      <c r="AF73" s="148"/>
      <c r="AG73" s="149"/>
    </row>
    <row r="74" spans="2:33" ht="15" customHeight="1" x14ac:dyDescent="0.2">
      <c r="B74" s="138"/>
      <c r="C74" s="139"/>
      <c r="D74" s="139"/>
      <c r="E74" s="139"/>
      <c r="F74" s="139"/>
      <c r="G74" s="139"/>
      <c r="H74" s="139"/>
      <c r="I74" s="139"/>
      <c r="J74" s="139"/>
      <c r="K74" s="139"/>
      <c r="L74" s="140"/>
      <c r="M74" s="147"/>
      <c r="N74" s="148"/>
      <c r="O74" s="148"/>
      <c r="P74" s="148"/>
      <c r="Q74" s="148"/>
      <c r="R74" s="148"/>
      <c r="S74" s="149"/>
      <c r="T74" s="147"/>
      <c r="U74" s="148"/>
      <c r="V74" s="148"/>
      <c r="W74" s="148"/>
      <c r="X74" s="148"/>
      <c r="Y74" s="148"/>
      <c r="Z74" s="149"/>
      <c r="AA74" s="147"/>
      <c r="AB74" s="148"/>
      <c r="AC74" s="148"/>
      <c r="AD74" s="148"/>
      <c r="AE74" s="148"/>
      <c r="AF74" s="148"/>
      <c r="AG74" s="149"/>
    </row>
    <row r="75" spans="2:33" ht="15" customHeight="1" x14ac:dyDescent="0.2">
      <c r="B75" s="138"/>
      <c r="C75" s="139"/>
      <c r="D75" s="139"/>
      <c r="E75" s="139"/>
      <c r="F75" s="139"/>
      <c r="G75" s="139"/>
      <c r="H75" s="139"/>
      <c r="I75" s="139"/>
      <c r="J75" s="139"/>
      <c r="K75" s="139"/>
      <c r="L75" s="140"/>
      <c r="M75" s="147"/>
      <c r="N75" s="148"/>
      <c r="O75" s="148"/>
      <c r="P75" s="148"/>
      <c r="Q75" s="148"/>
      <c r="R75" s="148"/>
      <c r="S75" s="149"/>
      <c r="T75" s="147"/>
      <c r="U75" s="148"/>
      <c r="V75" s="148"/>
      <c r="W75" s="148"/>
      <c r="X75" s="148"/>
      <c r="Y75" s="148"/>
      <c r="Z75" s="149"/>
      <c r="AA75" s="147"/>
      <c r="AB75" s="148"/>
      <c r="AC75" s="148"/>
      <c r="AD75" s="148"/>
      <c r="AE75" s="148"/>
      <c r="AF75" s="148"/>
      <c r="AG75" s="149"/>
    </row>
    <row r="76" spans="2:33" ht="14.25" customHeight="1" x14ac:dyDescent="0.2">
      <c r="B76" s="138"/>
      <c r="C76" s="139"/>
      <c r="D76" s="139"/>
      <c r="E76" s="139"/>
      <c r="F76" s="139"/>
      <c r="G76" s="139"/>
      <c r="H76" s="139"/>
      <c r="I76" s="139"/>
      <c r="J76" s="139"/>
      <c r="K76" s="139"/>
      <c r="L76" s="140"/>
      <c r="M76" s="147"/>
      <c r="N76" s="148"/>
      <c r="O76" s="148"/>
      <c r="P76" s="148"/>
      <c r="Q76" s="148"/>
      <c r="R76" s="148"/>
      <c r="S76" s="149"/>
      <c r="T76" s="147"/>
      <c r="U76" s="148"/>
      <c r="V76" s="148"/>
      <c r="W76" s="148"/>
      <c r="X76" s="148"/>
      <c r="Y76" s="148"/>
      <c r="Z76" s="149"/>
      <c r="AA76" s="147"/>
      <c r="AB76" s="148"/>
      <c r="AC76" s="148"/>
      <c r="AD76" s="148"/>
      <c r="AE76" s="148"/>
      <c r="AF76" s="148"/>
      <c r="AG76" s="149"/>
    </row>
    <row r="77" spans="2:33" ht="12.75" x14ac:dyDescent="0.2">
      <c r="B77" s="138"/>
      <c r="C77" s="139"/>
      <c r="D77" s="139"/>
      <c r="E77" s="139"/>
      <c r="F77" s="139"/>
      <c r="G77" s="139"/>
      <c r="H77" s="139"/>
      <c r="I77" s="139"/>
      <c r="J77" s="139"/>
      <c r="K77" s="139"/>
      <c r="L77" s="140"/>
      <c r="M77" s="150"/>
      <c r="N77" s="151"/>
      <c r="O77" s="151"/>
      <c r="P77" s="151"/>
      <c r="Q77" s="151"/>
      <c r="R77" s="151"/>
      <c r="S77" s="152"/>
      <c r="T77" s="150"/>
      <c r="U77" s="151"/>
      <c r="V77" s="151"/>
      <c r="W77" s="151"/>
      <c r="X77" s="151"/>
      <c r="Y77" s="151"/>
      <c r="Z77" s="152"/>
      <c r="AA77" s="150"/>
      <c r="AB77" s="151"/>
      <c r="AC77" s="151"/>
      <c r="AD77" s="151"/>
      <c r="AE77" s="151"/>
      <c r="AF77" s="151"/>
      <c r="AG77" s="152"/>
    </row>
    <row r="78" spans="2:33" ht="15" customHeight="1" x14ac:dyDescent="0.2">
      <c r="B78" s="138"/>
      <c r="C78" s="139"/>
      <c r="D78" s="139"/>
      <c r="E78" s="139"/>
      <c r="F78" s="139"/>
      <c r="G78" s="139"/>
      <c r="H78" s="139"/>
      <c r="I78" s="139"/>
      <c r="J78" s="139"/>
      <c r="K78" s="139"/>
      <c r="L78" s="140"/>
      <c r="M78" s="153" t="s">
        <v>98</v>
      </c>
      <c r="N78" s="154"/>
      <c r="O78" s="154"/>
      <c r="P78" s="154"/>
      <c r="Q78" s="154"/>
      <c r="R78" s="154"/>
      <c r="S78" s="155"/>
      <c r="T78" s="153" t="s">
        <v>98</v>
      </c>
      <c r="U78" s="154"/>
      <c r="V78" s="154"/>
      <c r="W78" s="154"/>
      <c r="X78" s="154"/>
      <c r="Y78" s="154"/>
      <c r="Z78" s="155"/>
      <c r="AA78" s="153" t="s">
        <v>98</v>
      </c>
      <c r="AB78" s="154"/>
      <c r="AC78" s="154"/>
      <c r="AD78" s="154"/>
      <c r="AE78" s="154"/>
      <c r="AF78" s="154"/>
      <c r="AG78" s="155"/>
    </row>
    <row r="79" spans="2:33" ht="15.75" customHeight="1" x14ac:dyDescent="0.2">
      <c r="B79" s="138"/>
      <c r="C79" s="139"/>
      <c r="D79" s="139"/>
      <c r="E79" s="139"/>
      <c r="F79" s="139"/>
      <c r="G79" s="139"/>
      <c r="H79" s="139"/>
      <c r="I79" s="139"/>
      <c r="J79" s="139"/>
      <c r="K79" s="139"/>
      <c r="L79" s="140"/>
      <c r="M79" s="156"/>
      <c r="N79" s="157"/>
      <c r="O79" s="157"/>
      <c r="P79" s="157"/>
      <c r="Q79" s="158"/>
      <c r="R79" s="131" t="s">
        <v>99</v>
      </c>
      <c r="S79" s="132"/>
      <c r="T79" s="135"/>
      <c r="U79" s="136"/>
      <c r="V79" s="136"/>
      <c r="W79" s="136"/>
      <c r="X79" s="137"/>
      <c r="Y79" s="131" t="s">
        <v>99</v>
      </c>
      <c r="Z79" s="132"/>
      <c r="AA79" s="135"/>
      <c r="AB79" s="136"/>
      <c r="AC79" s="136"/>
      <c r="AD79" s="136"/>
      <c r="AE79" s="137"/>
      <c r="AF79" s="131" t="s">
        <v>99</v>
      </c>
      <c r="AG79" s="132"/>
    </row>
    <row r="80" spans="2:33" ht="21.75" customHeight="1" x14ac:dyDescent="0.2">
      <c r="B80" s="138"/>
      <c r="C80" s="139"/>
      <c r="D80" s="139"/>
      <c r="E80" s="139"/>
      <c r="F80" s="139"/>
      <c r="G80" s="139"/>
      <c r="H80" s="139"/>
      <c r="I80" s="139"/>
      <c r="J80" s="139"/>
      <c r="K80" s="139"/>
      <c r="L80" s="140"/>
      <c r="M80" s="159"/>
      <c r="N80" s="160"/>
      <c r="O80" s="160"/>
      <c r="P80" s="160"/>
      <c r="Q80" s="161"/>
      <c r="R80" s="133"/>
      <c r="S80" s="134"/>
      <c r="T80" s="138"/>
      <c r="U80" s="139"/>
      <c r="V80" s="139"/>
      <c r="W80" s="139"/>
      <c r="X80" s="140"/>
      <c r="Y80" s="133"/>
      <c r="Z80" s="134"/>
      <c r="AA80" s="138"/>
      <c r="AB80" s="139"/>
      <c r="AC80" s="139"/>
      <c r="AD80" s="139"/>
      <c r="AE80" s="140"/>
      <c r="AF80" s="133"/>
      <c r="AG80" s="134"/>
    </row>
    <row r="81" spans="2:33" ht="15" customHeight="1" x14ac:dyDescent="0.2">
      <c r="B81" s="138"/>
      <c r="C81" s="139"/>
      <c r="D81" s="139"/>
      <c r="E81" s="139"/>
      <c r="F81" s="139"/>
      <c r="G81" s="139"/>
      <c r="H81" s="139"/>
      <c r="I81" s="139"/>
      <c r="J81" s="139"/>
      <c r="K81" s="139"/>
      <c r="L81" s="140"/>
      <c r="M81" s="159"/>
      <c r="N81" s="160"/>
      <c r="O81" s="160"/>
      <c r="P81" s="160"/>
      <c r="Q81" s="161"/>
      <c r="R81" s="135"/>
      <c r="S81" s="137"/>
      <c r="T81" s="138"/>
      <c r="U81" s="139"/>
      <c r="V81" s="139"/>
      <c r="W81" s="139"/>
      <c r="X81" s="140"/>
      <c r="Y81" s="135"/>
      <c r="Z81" s="137"/>
      <c r="AA81" s="138"/>
      <c r="AB81" s="139"/>
      <c r="AC81" s="139"/>
      <c r="AD81" s="139"/>
      <c r="AE81" s="140"/>
      <c r="AF81" s="135"/>
      <c r="AG81" s="137"/>
    </row>
    <row r="82" spans="2:33" ht="15" customHeight="1" x14ac:dyDescent="0.2">
      <c r="B82" s="138"/>
      <c r="C82" s="139"/>
      <c r="D82" s="139"/>
      <c r="E82" s="139"/>
      <c r="F82" s="139"/>
      <c r="G82" s="139"/>
      <c r="H82" s="139"/>
      <c r="I82" s="139"/>
      <c r="J82" s="139"/>
      <c r="K82" s="139"/>
      <c r="L82" s="140"/>
      <c r="M82" s="159"/>
      <c r="N82" s="160"/>
      <c r="O82" s="160"/>
      <c r="P82" s="160"/>
      <c r="Q82" s="161"/>
      <c r="R82" s="138"/>
      <c r="S82" s="140"/>
      <c r="T82" s="138"/>
      <c r="U82" s="139"/>
      <c r="V82" s="139"/>
      <c r="W82" s="139"/>
      <c r="X82" s="140"/>
      <c r="Y82" s="138"/>
      <c r="Z82" s="140"/>
      <c r="AA82" s="138"/>
      <c r="AB82" s="139"/>
      <c r="AC82" s="139"/>
      <c r="AD82" s="139"/>
      <c r="AE82" s="140"/>
      <c r="AF82" s="138"/>
      <c r="AG82" s="140"/>
    </row>
    <row r="83" spans="2:33" ht="15" customHeight="1" x14ac:dyDescent="0.2">
      <c r="B83" s="141"/>
      <c r="C83" s="142"/>
      <c r="D83" s="142"/>
      <c r="E83" s="142"/>
      <c r="F83" s="142"/>
      <c r="G83" s="142"/>
      <c r="H83" s="142"/>
      <c r="I83" s="142"/>
      <c r="J83" s="142"/>
      <c r="K83" s="142"/>
      <c r="L83" s="143"/>
      <c r="M83" s="162"/>
      <c r="N83" s="163"/>
      <c r="O83" s="163"/>
      <c r="P83" s="163"/>
      <c r="Q83" s="164"/>
      <c r="R83" s="141"/>
      <c r="S83" s="143"/>
      <c r="T83" s="141"/>
      <c r="U83" s="142"/>
      <c r="V83" s="142"/>
      <c r="W83" s="142"/>
      <c r="X83" s="143"/>
      <c r="Y83" s="141"/>
      <c r="Z83" s="143"/>
      <c r="AA83" s="141"/>
      <c r="AB83" s="142"/>
      <c r="AC83" s="142"/>
      <c r="AD83" s="142"/>
      <c r="AE83" s="143"/>
      <c r="AF83" s="141"/>
      <c r="AG83" s="143"/>
    </row>
  </sheetData>
  <mergeCells count="93">
    <mergeCell ref="B68:L83"/>
    <mergeCell ref="M68:S77"/>
    <mergeCell ref="T68:Z77"/>
    <mergeCell ref="AA68:AG77"/>
    <mergeCell ref="M78:S78"/>
    <mergeCell ref="T78:Z78"/>
    <mergeCell ref="AA78:AG78"/>
    <mergeCell ref="M79:Q83"/>
    <mergeCell ref="R81:S83"/>
    <mergeCell ref="Y81:Z83"/>
    <mergeCell ref="AF81:AG83"/>
    <mergeCell ref="R79:S80"/>
    <mergeCell ref="T79:X83"/>
    <mergeCell ref="Y79:Z80"/>
    <mergeCell ref="AA79:AE83"/>
    <mergeCell ref="AF79:AG80"/>
    <mergeCell ref="B66:L67"/>
    <mergeCell ref="M66:S66"/>
    <mergeCell ref="T66:Z66"/>
    <mergeCell ref="AA66:AG66"/>
    <mergeCell ref="M67:S67"/>
    <mergeCell ref="T67:Z67"/>
    <mergeCell ref="AA67:AG67"/>
    <mergeCell ref="M2:S5"/>
    <mergeCell ref="B9:L25"/>
    <mergeCell ref="B7:L8"/>
    <mergeCell ref="R21:S22"/>
    <mergeCell ref="M20:S20"/>
    <mergeCell ref="M9:S19"/>
    <mergeCell ref="M21:Q25"/>
    <mergeCell ref="R23:S25"/>
    <mergeCell ref="M7:S7"/>
    <mergeCell ref="M8:S8"/>
    <mergeCell ref="T21:X25"/>
    <mergeCell ref="Y21:Z22"/>
    <mergeCell ref="Y23:Z25"/>
    <mergeCell ref="AA21:AE25"/>
    <mergeCell ref="AF21:AG22"/>
    <mergeCell ref="AF23:AG25"/>
    <mergeCell ref="T7:Z7"/>
    <mergeCell ref="T8:Z8"/>
    <mergeCell ref="T9:Z19"/>
    <mergeCell ref="T20:Z20"/>
    <mergeCell ref="AA7:AG7"/>
    <mergeCell ref="AA8:AG8"/>
    <mergeCell ref="AA9:AG19"/>
    <mergeCell ref="AA20:AG20"/>
    <mergeCell ref="B30:L44"/>
    <mergeCell ref="T30:Z39"/>
    <mergeCell ref="AA30:AG39"/>
    <mergeCell ref="B47:L48"/>
    <mergeCell ref="M47:S47"/>
    <mergeCell ref="T47:Z47"/>
    <mergeCell ref="AA47:AG47"/>
    <mergeCell ref="M30:S39"/>
    <mergeCell ref="T41:X44"/>
    <mergeCell ref="Y41:Z42"/>
    <mergeCell ref="M48:S48"/>
    <mergeCell ref="T48:Z48"/>
    <mergeCell ref="AA48:AG48"/>
    <mergeCell ref="AF41:AG42"/>
    <mergeCell ref="B28:L29"/>
    <mergeCell ref="M28:S28"/>
    <mergeCell ref="T28:Z28"/>
    <mergeCell ref="AA28:AG28"/>
    <mergeCell ref="AA41:AE44"/>
    <mergeCell ref="R43:S44"/>
    <mergeCell ref="Y43:Z44"/>
    <mergeCell ref="AF43:AG44"/>
    <mergeCell ref="M29:S29"/>
    <mergeCell ref="T29:Z29"/>
    <mergeCell ref="AA29:AG29"/>
    <mergeCell ref="M40:S40"/>
    <mergeCell ref="T40:Z40"/>
    <mergeCell ref="AA40:AG40"/>
    <mergeCell ref="M41:Q44"/>
    <mergeCell ref="R41:S42"/>
    <mergeCell ref="AF61:AG62"/>
    <mergeCell ref="B49:L64"/>
    <mergeCell ref="M49:S59"/>
    <mergeCell ref="T49:Z59"/>
    <mergeCell ref="AA49:AG59"/>
    <mergeCell ref="M60:S60"/>
    <mergeCell ref="T60:Z60"/>
    <mergeCell ref="AA60:AG60"/>
    <mergeCell ref="M61:Q64"/>
    <mergeCell ref="R63:S64"/>
    <mergeCell ref="Y63:Z64"/>
    <mergeCell ref="AF63:AG64"/>
    <mergeCell ref="R61:S62"/>
    <mergeCell ref="T61:X64"/>
    <mergeCell ref="Y61:Z62"/>
    <mergeCell ref="AA61:AE64"/>
  </mergeCells>
  <printOptions horizontalCentered="1" verticalCentered="1"/>
  <pageMargins left="0" right="0" top="0" bottom="0" header="0" footer="0.11811023622047245"/>
  <pageSetup paperSize="14" scale="49" fitToHeight="2" orientation="landscape"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 DE VIDA DEL INDICADOR </vt:lpstr>
      <vt:lpstr>REPORTE DE DATOS </vt:lpstr>
      <vt:lpstr>GRAFICOS Y ANALISIS</vt:lpstr>
      <vt:lpstr>_FilterDatabase</vt:lpstr>
      <vt:lpstr>'GRAFICOS Y ANALISIS'!Área_de_impresión</vt:lpstr>
      <vt:lpstr>'HOJA DE VIDA DEL INDICADOR '!Área_de_impresión</vt:lpstr>
      <vt:lpstr>'REPORTE DE DATOS '!Área_de_impresión</vt:lpstr>
      <vt:lpstr>'GRAFICOS Y ANALISIS'!Títulos_a_imprimir</vt:lpstr>
      <vt:lpstr>'HOJA DE VIDA DEL INDICADOR '!Títulos_a_imprimir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2023-02-15T15:54:44Z</dcterms:modified>
  <cp:category/>
  <cp:contentStatus/>
</cp:coreProperties>
</file>