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ownloads\"/>
    </mc:Choice>
  </mc:AlternateContent>
  <workbookProtection workbookAlgorithmName="SHA-512" workbookHashValue="ldy2o1V7Id+SRiT1tSaam3YC31WZyNDyu1AKsfX37N3GCibIamX1ZAfqWgIoWzc0/xiA2pPDK1P0FVHIFG8bfA==" workbookSaltValue="Kw3F7CrElNaMNFEFgbsVeg==" workbookSpinCount="100000" lockStructure="1"/>
  <bookViews>
    <workbookView xWindow="0" yWindow="0" windowWidth="20490" windowHeight="7335"/>
  </bookViews>
  <sheets>
    <sheet name="Solicitud CDP" sheetId="1" r:id="rId1"/>
    <sheet name="catálogo 2024" sheetId="4" state="hidden" r:id="rId2"/>
  </sheets>
  <definedNames>
    <definedName name="_xlnm._FilterDatabase" localSheetId="1" hidden="1">'catálogo 2024'!$A$1:$B$106</definedName>
    <definedName name="_xlnm.Print_Area" localSheetId="1">'catálogo 2024'!$A$1:$A$106</definedName>
    <definedName name="_xlnm.Print_Area" localSheetId="0">'Solicitud CDP'!$B$1:$L$51</definedName>
    <definedName name="Gestión_Administrativa_y_Financiera">#REF!</definedName>
    <definedName name="Gestión_Contractual">#REF!</definedName>
    <definedName name="Gestión_de_Evaluación_y_Mejora">'Solicitud CDP'!#REF!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Prestación_de_Servici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laneación_Estratégica_y_Gestión_Organizacional">#REF!</definedName>
    <definedName name="PROCESOS">#REF!</definedName>
    <definedName name="_xlnm.Print_Titles" localSheetId="0">'Solicitud CDP'!$1:$4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D115" i="4" l="1"/>
  <c r="K37" i="1" l="1"/>
  <c r="F12" i="1" l="1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0" i="4"/>
  <c r="D109" i="4"/>
  <c r="D108" i="4"/>
  <c r="D107" i="4"/>
  <c r="D106" i="4"/>
  <c r="D105" i="4"/>
  <c r="D80" i="4"/>
  <c r="D68" i="4"/>
  <c r="D58" i="4"/>
  <c r="D55" i="4"/>
  <c r="D52" i="4"/>
  <c r="D50" i="4"/>
  <c r="D49" i="4"/>
  <c r="D48" i="4"/>
  <c r="D44" i="4"/>
  <c r="D43" i="4"/>
  <c r="D42" i="4"/>
  <c r="D41" i="4"/>
  <c r="D40" i="4"/>
  <c r="D39" i="4"/>
  <c r="D38" i="4"/>
  <c r="D35" i="4"/>
  <c r="D25" i="4"/>
  <c r="D24" i="4"/>
  <c r="D20" i="4"/>
  <c r="D19" i="4"/>
  <c r="D18" i="4"/>
  <c r="D17" i="4"/>
  <c r="D16" i="4"/>
  <c r="D15" i="4"/>
  <c r="D14" i="4"/>
  <c r="D114" i="4"/>
  <c r="D113" i="4"/>
  <c r="D112" i="4"/>
  <c r="D111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79" i="4"/>
  <c r="D78" i="4"/>
  <c r="D77" i="4"/>
  <c r="D76" i="4"/>
  <c r="D75" i="4"/>
  <c r="D74" i="4"/>
  <c r="D73" i="4"/>
  <c r="D72" i="4"/>
  <c r="D71" i="4"/>
  <c r="D70" i="4"/>
  <c r="D69" i="4"/>
  <c r="D67" i="4"/>
  <c r="D66" i="4"/>
  <c r="D65" i="4"/>
  <c r="D64" i="4"/>
  <c r="D63" i="4"/>
  <c r="D62" i="4"/>
  <c r="D61" i="4"/>
  <c r="D60" i="4"/>
  <c r="D59" i="4"/>
  <c r="D57" i="4"/>
  <c r="D56" i="4"/>
  <c r="D54" i="4"/>
  <c r="D53" i="4"/>
  <c r="D51" i="4"/>
  <c r="D47" i="4"/>
  <c r="D46" i="4"/>
  <c r="D45" i="4"/>
  <c r="D37" i="4"/>
  <c r="D36" i="4"/>
  <c r="D34" i="4"/>
  <c r="D33" i="4"/>
  <c r="D32" i="4"/>
  <c r="D31" i="4"/>
  <c r="D30" i="4"/>
  <c r="D29" i="4"/>
  <c r="D28" i="4"/>
  <c r="D27" i="4"/>
  <c r="D26" i="4"/>
  <c r="D23" i="4"/>
  <c r="D22" i="4"/>
  <c r="D21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<sst xmlns="http://schemas.openxmlformats.org/spreadsheetml/2006/main" count="358" uniqueCount="351">
  <si>
    <t xml:space="preserve">                                                                                       </t>
  </si>
  <si>
    <t>MACROPROCESO: Gestión Financiera</t>
  </si>
  <si>
    <t>Código:</t>
  </si>
  <si>
    <t>MP - GNFA - PO - 08 - PR - 02 - FR - 01</t>
  </si>
  <si>
    <t>PROCESO: Ejecución Presupuestal</t>
  </si>
  <si>
    <t>Versión:</t>
  </si>
  <si>
    <t xml:space="preserve">PROCEDIMIENTO: Ejecucion Presupuestal de Egresos </t>
  </si>
  <si>
    <t>Fecha: 06 – 10 - 2022</t>
  </si>
  <si>
    <t xml:space="preserve">FORMATO SOLICITUD DE CERTIFICADO DE  </t>
  </si>
  <si>
    <t>DISPONIBILIDAD PRESUPESTAL - CDP</t>
  </si>
  <si>
    <t>I. IDENTIFICACIÓN DE LA SOLICITUD</t>
  </si>
  <si>
    <t>RADICADO:</t>
  </si>
  <si>
    <t>PARA:</t>
  </si>
  <si>
    <t>DE:</t>
  </si>
  <si>
    <t>ASUNTO:</t>
  </si>
  <si>
    <t>FECHA DE LA SOLICITUD</t>
  </si>
  <si>
    <t>II. IDENTIFICACIÓN DE LA NECESIDAD</t>
  </si>
  <si>
    <t>OBJETO DEL GASTO:</t>
  </si>
  <si>
    <t>DETALLE PRESUPUESTAL:</t>
  </si>
  <si>
    <t>RUBRO y RECURSO</t>
  </si>
  <si>
    <t>CONCEPTO DEL CATÁLOGO</t>
  </si>
  <si>
    <t>VALOR SOLICITADO</t>
  </si>
  <si>
    <t>SERVICIOS DE APOYO AL TRANSPORTE</t>
  </si>
  <si>
    <t>HORAS EXTRAS, DOMINICALES, FESTIVOS Y RECARGOS.</t>
  </si>
  <si>
    <t>PRIMA TÉCNICA SALARIAL.</t>
  </si>
  <si>
    <t>TOTAL</t>
  </si>
  <si>
    <t>Requiere PAA?</t>
  </si>
  <si>
    <t>Firma:</t>
  </si>
  <si>
    <t>NO</t>
  </si>
  <si>
    <t>SI</t>
  </si>
  <si>
    <t>Nombre y firma de la persona que valida existencia en el Plan Anual de Adquisiciones - PAA</t>
  </si>
  <si>
    <t>III. APROBACIÓN DE LA SOLICITUD</t>
  </si>
  <si>
    <t>CERTIFICADO SOLICITADO POR:</t>
  </si>
  <si>
    <t>Nombre del Funcionario:</t>
  </si>
  <si>
    <t>Cargo del Funcionario:</t>
  </si>
  <si>
    <t>ORDENADOR DEL GASTO:</t>
  </si>
  <si>
    <t>Elaboró</t>
  </si>
  <si>
    <t>Nombre:</t>
  </si>
  <si>
    <t>Cargo:</t>
  </si>
  <si>
    <t xml:space="preserve">Superintendencia de Notariado y Registro
Calle 26 No. 13 - 49 Int. 201
PBX 57 + (1) 3282121
Bogotá D.C.,  - Colombia
http://www.supernotariado.gov.co
correspondencia@supernotariado.gov.co
 </t>
  </si>
  <si>
    <r>
      <rPr>
        <b/>
        <u/>
        <sz val="8"/>
        <color rgb="FFFF0000"/>
        <rFont val="Arial Narrow"/>
        <family val="2"/>
      </rPr>
      <t>NOTA.</t>
    </r>
    <r>
      <rPr>
        <b/>
        <sz val="8"/>
        <color rgb="FFFF0000"/>
        <rFont val="Arial Narrow"/>
        <family val="2"/>
      </rPr>
      <t xml:space="preserve"> Por efecto de la Resolucion para la desagregación del presupuesto, los rubros Presupuestales son modificados anualmente.</t>
    </r>
  </si>
  <si>
    <t>CONCEPTO</t>
  </si>
  <si>
    <t>RUBRO</t>
  </si>
  <si>
    <t>SUELDO BÁSICO</t>
  </si>
  <si>
    <t>A-01-01-01-001-001 Recurso20</t>
  </si>
  <si>
    <t>PRIMA TÉCNICA SALARIAL</t>
  </si>
  <si>
    <t>A-01-01-01-001-003 Recurso20</t>
  </si>
  <si>
    <t>SUBSIDIO DE ALIMENTACIÓN</t>
  </si>
  <si>
    <t>A-01-01-01-001-004 Recurso20</t>
  </si>
  <si>
    <t>AUXILIO DE TRANSPORTE</t>
  </si>
  <si>
    <t>A-01-01-01-001-005 Recurso20</t>
  </si>
  <si>
    <t>PRIMA DE SERVICIO</t>
  </si>
  <si>
    <t>A-01-01-01-001-006 Recurso20</t>
  </si>
  <si>
    <t>BONIFICACIÓN POR SERVICIOS PRESTADOS</t>
  </si>
  <si>
    <t>A-01-01-01-001-007 Recurso20</t>
  </si>
  <si>
    <t>HORAS EXTRAS, DOMINICALES, FESTIVOS Y RECARGOS</t>
  </si>
  <si>
    <t>A-01-01-01-001-008 Recurso20</t>
  </si>
  <si>
    <t>PRIMA DE NAVIDAD</t>
  </si>
  <si>
    <t>A-01-01-01-001-009 Recurso20</t>
  </si>
  <si>
    <t>PRIMA DE VACACIONES</t>
  </si>
  <si>
    <t>A-01-01-01-001-010 Recurso20</t>
  </si>
  <si>
    <t>VIÁTICOS DE LOS FUNCIONARIOS EN COMISIÓN</t>
  </si>
  <si>
    <t>A-01-01-01-001-011 Recurso20</t>
  </si>
  <si>
    <t>PRIMA DE ACTIVIDAD</t>
  </si>
  <si>
    <t>A-01-01-01-002-002 Recurso20</t>
  </si>
  <si>
    <t>PRIMAS EXTRAORDINARIAS</t>
  </si>
  <si>
    <t>A-01-01-01-002-006 Recurso20</t>
  </si>
  <si>
    <t>PENSIONES</t>
  </si>
  <si>
    <t>A-01-01-02-001 Recurso20</t>
  </si>
  <si>
    <t>SALUD</t>
  </si>
  <si>
    <t>A-01-01-02-002 Recurso20</t>
  </si>
  <si>
    <t>APORTES DE CESANTÍAS</t>
  </si>
  <si>
    <t>A-01-01-02-003 Recurso20</t>
  </si>
  <si>
    <t>CAJAS DE COMPENSACIÓN FAMILIAR</t>
  </si>
  <si>
    <t>A-01-01-02-004 Recurso20</t>
  </si>
  <si>
    <t>APORTES GENERALES AL SISTEMA DE RIESGOS LABORALES</t>
  </si>
  <si>
    <t>A-01-01-02-005 Recurso20</t>
  </si>
  <si>
    <t>APORTES AL ICBF</t>
  </si>
  <si>
    <t>A-01-01-02-006 Recurso20</t>
  </si>
  <si>
    <t>APORTES AL SENA</t>
  </si>
  <si>
    <t>A-01-01-02-007 Recurso20</t>
  </si>
  <si>
    <t>SUELDO DE VACACIONES</t>
  </si>
  <si>
    <t>A-01-01-03-001-001 Recurso20</t>
  </si>
  <si>
    <t>INDEMNIZACIÓN POR VACACIONES</t>
  </si>
  <si>
    <t>A-01-01-03-001-002 Recurso20</t>
  </si>
  <si>
    <t>BONIFICACIÓN ESPECIAL DE RECREACIÓN</t>
  </si>
  <si>
    <t>A-01-01-03-001-003 Recurso20</t>
  </si>
  <si>
    <t>PRIMA TÉCNICA NO SALARIAL</t>
  </si>
  <si>
    <t>A-01-01-03-002 Recurso20</t>
  </si>
  <si>
    <t>PRIMA DE COORDINACIÓN</t>
  </si>
  <si>
    <t>A-01-01-03-016 Recurso20</t>
  </si>
  <si>
    <t>SUELDO BÁSICO.</t>
  </si>
  <si>
    <t>A-01-02-01-001-001 Recurso20</t>
  </si>
  <si>
    <t>SUBSIDIO DE ALIMENTACIÓN.</t>
  </si>
  <si>
    <t>A-01-02-01-001-004 Recurso20</t>
  </si>
  <si>
    <t>AUXILIO DE TRANSPORTE.</t>
  </si>
  <si>
    <t>A-01-02-01-001-005 Recurso20</t>
  </si>
  <si>
    <t>PRIMA DE SERVICIO.</t>
  </si>
  <si>
    <t>A-01-02-01-001-006 Recurso20</t>
  </si>
  <si>
    <t>BONIFICACIÓN POR SERVICIOS PRESTADOS.</t>
  </si>
  <si>
    <t>A-01-02-01-001-007 Recurso20</t>
  </si>
  <si>
    <t>A-01-02-01-001-008 Recurso20</t>
  </si>
  <si>
    <t>PRIMA DE NAVIDAD.</t>
  </si>
  <si>
    <t>A-01-02-01-001-009 Recurso20</t>
  </si>
  <si>
    <t>PRIMA DE VACACIONES.</t>
  </si>
  <si>
    <t>A-01-02-01-001-010 Recurso20</t>
  </si>
  <si>
    <t>VIÁTICOS DE LOS FUNCIONARIOS EN COMISIÓN.</t>
  </si>
  <si>
    <t>A-01-02-01-001-011 Recurso20</t>
  </si>
  <si>
    <t>FACTORES SALARIALES ESPECIALES.</t>
  </si>
  <si>
    <t>A-01-02-01-002 Recurso20</t>
  </si>
  <si>
    <t>PRIMA DE ACTIVIDAD.</t>
  </si>
  <si>
    <t>A-01-02-01-002-002 Recurso20</t>
  </si>
  <si>
    <t>PRIMAS EXTRAORDINARIAS.</t>
  </si>
  <si>
    <t>A-01-02-01-002-006 Recurso20</t>
  </si>
  <si>
    <t>PENSIONES.</t>
  </si>
  <si>
    <t>A-01-02-02-001 Recurso20</t>
  </si>
  <si>
    <t>SALUD.</t>
  </si>
  <si>
    <t>A-01-02-02-002 Recurso20</t>
  </si>
  <si>
    <t>APORTES DE CESANTÍAS.</t>
  </si>
  <si>
    <t>A-01-02-02-003 Recurso20</t>
  </si>
  <si>
    <t>CAJAS DE COMPENSACIÓN FAMILIAR.</t>
  </si>
  <si>
    <t>A-01-02-02-004 Recurso20</t>
  </si>
  <si>
    <t>APORTES GENERALES AL SISTEMA DE RIESGOS LABORALES.</t>
  </si>
  <si>
    <t>A-01-02-02-005 Recurso20</t>
  </si>
  <si>
    <t>APORTES AL ICBF.</t>
  </si>
  <si>
    <t>A-01-02-02-006 Recurso20</t>
  </si>
  <si>
    <t>APORTES AL SENA.</t>
  </si>
  <si>
    <t>A-01-02-02-007 Recurso20</t>
  </si>
  <si>
    <t>SUELDO DE VACACIONES.</t>
  </si>
  <si>
    <t>A-01-02-03-001-001 Recurso20</t>
  </si>
  <si>
    <t>INDEMNIZACIÓN POR VACACIONES.</t>
  </si>
  <si>
    <t>A-01-02-03-001-002 Recurso20</t>
  </si>
  <si>
    <t>BONIFICACIÓN ESPECIAL DE RECREACIÓN.</t>
  </si>
  <si>
    <t>A-01-02-03-001-003 Recurso20</t>
  </si>
  <si>
    <t>PRIMA TÉCNICA NO SALARIAL.</t>
  </si>
  <si>
    <t>A-01-02-03-002 Recurso20</t>
  </si>
  <si>
    <t>PRIMA DE COORDINACIÓN.</t>
  </si>
  <si>
    <t>A-01-02-03-016 Recurso20</t>
  </si>
  <si>
    <t>ACTIVOS FIJOS NO CLASIFICADOS COMO MAQUINARIA Y EQUIPO</t>
  </si>
  <si>
    <t>A-02-01-01-003 Recurso20</t>
  </si>
  <si>
    <t>MUEBLES, INSTRUMENTOS MUSICALES, ARTÍCULOS DE DEPORTE Y ANTIGÜEDADES</t>
  </si>
  <si>
    <t>A-02-01-01-003-008 Recurso20</t>
  </si>
  <si>
    <t>MAQUINARIA Y EQUIPO</t>
  </si>
  <si>
    <t>A-02-01-01-004 Recurso20</t>
  </si>
  <si>
    <t>MAQUINARIA PARA USO GENERAL</t>
  </si>
  <si>
    <t>A-02-01-01-004-003 Recurso20</t>
  </si>
  <si>
    <t>MAQUINARIA DE OFICINA CONTABILIDAD E INFORMÁTICA</t>
  </si>
  <si>
    <t>A-02-01-01-004-005 Recurso20</t>
  </si>
  <si>
    <t>PRODUCTOS ALIMENTICIOS, BEBIDAS Y TABACO; TEXTILES, PRENDAS DE VESTIR Y PRODUCTOS DE CUERO</t>
  </si>
  <si>
    <t>A-02-02-01-002 Recurso20</t>
  </si>
  <si>
    <t>ARTÍCULOS TEXTILES (EXCEPTO PRENDAS DE VESTIR)</t>
  </si>
  <si>
    <t>A-02-02-01-002-007 Recurso20</t>
  </si>
  <si>
    <t>DOTACIÓN (PRENDAS DE VESTIR Y CALZADO)</t>
  </si>
  <si>
    <t>A-02-02-01-002-008 Recurso20</t>
  </si>
  <si>
    <t>OTROS BIENES TRANSPORTABLES (EXCEPTO PRODUCTOS METÁLICOS, MAQUINARIA Y EQUIPO)</t>
  </si>
  <si>
    <t>A-02-02-01-003 Recurso20</t>
  </si>
  <si>
    <t>PRODUCTOS DE MADERA, CORCHO, CESTERÍA Y ESPARTERÍA</t>
  </si>
  <si>
    <t>A-02-02-01-003-001 Recurso20</t>
  </si>
  <si>
    <t>PASTA O PULPA, PAPEL Y PRODUCTOS DE PAPEL; IMPRESOS Y ARTÍCULOS RELACIONADOS</t>
  </si>
  <si>
    <t>A-02-02-01-003-002 Recurso20</t>
  </si>
  <si>
    <t>PRODUCTOS DE HORNOS DE COQUE; PRODUCTOS DE REFINACIÓN DE PETRÓLEO Y COMBUSTIBLE NUCLEAR</t>
  </si>
  <si>
    <t>A-02-02-01-003-003 Recurso20</t>
  </si>
  <si>
    <t>QUÍMICOS BÁSICOS</t>
  </si>
  <si>
    <t>A-02-02-01-003-004 Recurso20</t>
  </si>
  <si>
    <t>OTROS PRODUCTOS QUÍMICOS; FIBRAS ARTIFICIALES (O FIBRAS INDUSTRIALES HECHAS POR EL HOMBRE)</t>
  </si>
  <si>
    <t>A-02-02-01-003-005 Recurso20</t>
  </si>
  <si>
    <t>PRODUCTOS DE CAUCHO Y PLÁSTICO</t>
  </si>
  <si>
    <t>A-02-02-01-003-006 Recurso20</t>
  </si>
  <si>
    <t>VIDRIO Y PRODUCTOS DE VIDRIO Y OTROS PRODUCTOS NO METÁLICOS N.C.P.</t>
  </si>
  <si>
    <t>A-02-02-01-003-007 Recurso20</t>
  </si>
  <si>
    <t>OTROS BIENES TRANSPORTABLES N.C.P.</t>
  </si>
  <si>
    <t>A-02-02-01-003-008 Recurso20</t>
  </si>
  <si>
    <t>DESPERDICIOS; DESECHOS Y RESIDUOS</t>
  </si>
  <si>
    <t>A-02-02-01-003-009 Recurso20</t>
  </si>
  <si>
    <t>PRODUCTOS METÁLICOS Y PAQUETES DE SOFTWARE</t>
  </si>
  <si>
    <t>A-02-02-01-004 Recurso20</t>
  </si>
  <si>
    <t>METALES BÁSICOS</t>
  </si>
  <si>
    <t>A-02-02-01-004-001 Recurso20</t>
  </si>
  <si>
    <t>PRODUCTOS METÁLICOS ELABORADOS (EXCEPTO MAQUINARIA Y EQUIPO)</t>
  </si>
  <si>
    <t>A-02-02-01-004-002 Recurso20</t>
  </si>
  <si>
    <t>MAQUINARIA PARA USO GENERAL.</t>
  </si>
  <si>
    <t>A-02-02-01-004-003 Recurso20</t>
  </si>
  <si>
    <t>MAQUINARIA PARA USOS ESPECIALES</t>
  </si>
  <si>
    <t>A-02-02-01-004-004 Recurso20</t>
  </si>
  <si>
    <t>MAQUINARIA DE OFICINA, CONTABILIDAD E INFORMÁTICA.</t>
  </si>
  <si>
    <t>A-02-02-01-004-005 Recurso20</t>
  </si>
  <si>
    <t>MAQUINARIA DE OFICINA, CONTABILIDAD E INFORMÁTICA,</t>
  </si>
  <si>
    <t>A-02-02-01-004-005 Recurso26</t>
  </si>
  <si>
    <t>MAQUINARIA Y APARATOS ELÉCTRICOS</t>
  </si>
  <si>
    <t>A-02-02-01-004-006 Recurso20</t>
  </si>
  <si>
    <t>EQUIPOS Y APARATOS DE RADIO, TELEVISIÓN Y COMUNICACIONES</t>
  </si>
  <si>
    <t>A-02-02-01-004-007 Recurso20</t>
  </si>
  <si>
    <t>EQUIPOS Y APARATOS DE RADIO, TELEVISIÓN Y COMUNICACIONES.</t>
  </si>
  <si>
    <t>A-02-02-01-004-007 Recurso26</t>
  </si>
  <si>
    <t>APARATOS MÉDICOS, INSTRUMENTOS ÓPTICOS Y DE PRECISIÓN, RELOJES</t>
  </si>
  <si>
    <t>A-02-02-01-004-008 Recurso20</t>
  </si>
  <si>
    <t>EQUIPO DE TRANSPORTE</t>
  </si>
  <si>
    <t>A-02-02-01-004-009 Recurso20</t>
  </si>
  <si>
    <t>ELEMENTOS MILITARES DE UN SOLO USO</t>
  </si>
  <si>
    <t>A-02-02-01-010 Recurso20</t>
  </si>
  <si>
    <t>SERVICIOS DE CONSTRUCCIÓN</t>
  </si>
  <si>
    <t>A-02-02-02-005-004 Recurso20</t>
  </si>
  <si>
    <t>ALOJAMIENTO; SERVICIOS DE SUMINISTROS DE COMIDAS Y BEBIDAS</t>
  </si>
  <si>
    <t>A-02-02-02-006-003 Recurso20</t>
  </si>
  <si>
    <t>ALOJAMIENTO; SERVICIOS DE SUMINISTROS DE COMIDAS Y BEBIDAS.</t>
  </si>
  <si>
    <t>A-02-02-02-006-003 Recurso26</t>
  </si>
  <si>
    <t>SERVICIOS DE TRANSPORTE DE PASAJEROS</t>
  </si>
  <si>
    <t>A-02-02-02-006-004 Recurso20</t>
  </si>
  <si>
    <t>SERVICIOS DE TRANSPORTE DE PASAJEROS.</t>
  </si>
  <si>
    <t>A-02-02-02-006-004 Recurso26</t>
  </si>
  <si>
    <t>SERVICIOS DE TRANSPORTE DE CARGA</t>
  </si>
  <si>
    <t>A-02-02-02-006-005 Recurso20</t>
  </si>
  <si>
    <t>SERVICIOS DE ALQUILER DE VEHÍCULOS DE TRANSPORTE CON OPERARIO</t>
  </si>
  <si>
    <t>A-02-02-02-006-006 Recurso20</t>
  </si>
  <si>
    <t>A-02-02-02-006-007 Recurso20</t>
  </si>
  <si>
    <t>SERVICIOS POSTALES Y DE MENSAJERÍA</t>
  </si>
  <si>
    <t>A-02-02-02-006-008 Recurso20</t>
  </si>
  <si>
    <t>SERVICIOS DE DISTRIBUCIÓN DE ELECTRICIDAD, GAS Y AGUA (POR CUENTA PROPIA)</t>
  </si>
  <si>
    <t>A-02-02-02-006-009 Recurso20</t>
  </si>
  <si>
    <t>SERVICIOS FINANCIEROS Y SERVICIOS CONEXOS</t>
  </si>
  <si>
    <t>A-02-02-02-007-001 Recurso20</t>
  </si>
  <si>
    <t>SERVICIOS INMOBILIARIOS</t>
  </si>
  <si>
    <t>A-02-02-02-007-002 Recurso20</t>
  </si>
  <si>
    <t>SERVICIOS JURÍDICOS Y CONTABLES</t>
  </si>
  <si>
    <t>A-02-02-02-008-002 Recurso20</t>
  </si>
  <si>
    <t>SERVICIOS JURÍDICOS Y CONTABLES..</t>
  </si>
  <si>
    <t>A-02-02-02-008-002 Recurso26</t>
  </si>
  <si>
    <t>A-02-02-02-008-003 Recurso20</t>
  </si>
  <si>
    <t>A-02-02-02-008-003 Recurso26</t>
  </si>
  <si>
    <t>SERVICIOS DE TELECOMUNICACIONES, TRANSMISIÓN Y SUMINISTRO DE INFORMACIÓN</t>
  </si>
  <si>
    <t>A-02-02-02-008-004 Recurso20</t>
  </si>
  <si>
    <t>SERVICIOS DE TELECOMUNICACIONES, TRANSMISIÓN Y SUMINISTRO DE INFORMACIÓN:</t>
  </si>
  <si>
    <t>A-02-02-02-008-004 Recurso21</t>
  </si>
  <si>
    <t>SERVICIOS DE SOPORTE</t>
  </si>
  <si>
    <t>A-02-02-02-008-005 Recurso20</t>
  </si>
  <si>
    <t>SERVICIOS DE MANTENIMIENTO, REPARACIÓN E INSTALACIÓN (EXCEPTO SERVICIOS DE CONSTRUCCIÓN)</t>
  </si>
  <si>
    <t>A-02-02-02-008-007 Recurso20</t>
  </si>
  <si>
    <t>SERVICIOS DE EDUCACIÓN</t>
  </si>
  <si>
    <t>A-02-02-02-009-002 Recurso20</t>
  </si>
  <si>
    <t>SERVICIOS PARA EL CUIDADO DE LA SALUD HUMANA Y SERVICIOS SOCIALES</t>
  </si>
  <si>
    <t>A-02-02-02-009-003 Recurso20</t>
  </si>
  <si>
    <t>SERVICIOS DE ALCANTARILLADO, RECOLECCIÓN, TRATAMIENTO Y DISPOSICIÓN DE DESECHOS Y OTROS SERVICIOS DE SANEAMIENTO AMBIENTAL</t>
  </si>
  <si>
    <t>A-02-02-02-009-004 Recurso20</t>
  </si>
  <si>
    <t>SERVICIOS DE ESPARCIMIENTO, CULTURALES Y DEPORTIVOS</t>
  </si>
  <si>
    <t>A-02-02-02-009-006 Recurso20</t>
  </si>
  <si>
    <t>VIÁTICOS DE LOS FUNCIONARIOS EN COMISIÓN….</t>
  </si>
  <si>
    <t>A-02-02-02-010 Recurso20</t>
  </si>
  <si>
    <t>VIÁTICOS DE LOS FUNCIONARIOS EN COMISIÓN…..</t>
  </si>
  <si>
    <t>A-02-02-02-010 Recurso26</t>
  </si>
  <si>
    <t>FONDO PARA LOS NOTARIOS DE INSUFICIENTES INGRESOS. DECRETO 1672 DE 1997…</t>
  </si>
  <si>
    <t>A-03-03-01-054 Recurso20</t>
  </si>
  <si>
    <t>FONDO PARA LOS NOTARIOS DE INSUFICIENTES INGRESOS. DECRETO 1672 DE 1997:</t>
  </si>
  <si>
    <t>A-03-03-01-054 Recurso21</t>
  </si>
  <si>
    <t>FONDO PARA LOS NOTARIOS DE INSUFICIENTES INGRESOS. DECRETO 1672 DE 1997</t>
  </si>
  <si>
    <t>A-03-03-01-054 Recurso26</t>
  </si>
  <si>
    <t>OTRAS TRANSFERENCIAS - DISTRIBUCIÓN PREVIO CONCEPTO DGPPN</t>
  </si>
  <si>
    <t>A-03-03-01-999 Recurso20</t>
  </si>
  <si>
    <t>MESADAS PENSIONALES A CARGO DE LA ENTIDAD (DE PENSIONES)</t>
  </si>
  <si>
    <t>A-03-04-02-001-002 Recurso20</t>
  </si>
  <si>
    <t>BONOS PENSIONALES A CARGO DE LA ENTIDAD (DE PENSIONES)</t>
  </si>
  <si>
    <t>A-03-04-02-004-002 Recurso20</t>
  </si>
  <si>
    <t>INCAPACIDADES (NO DE PENSIONES)</t>
  </si>
  <si>
    <t>A-03-04-02-012-001 Recurso20</t>
  </si>
  <si>
    <t>LICENCIAS DE MATERNIDAD Y PATERNIDAD (NO DE PENSIONES)</t>
  </si>
  <si>
    <t>A-03-04-02-012-002 Recurso20</t>
  </si>
  <si>
    <t>PROGRAMAS DE VIVIENDA Y OTROS (NO DE PENSIONES)</t>
  </si>
  <si>
    <t>A-03-04-02-022 Recurso26</t>
  </si>
  <si>
    <t>SENTENCIAS</t>
  </si>
  <si>
    <t>A-03-10-01-001 Recurso20</t>
  </si>
  <si>
    <t>CONCILIACIONES</t>
  </si>
  <si>
    <t>A-03-10-01-002 Recurso20</t>
  </si>
  <si>
    <t>IMPUESTO PREDIAL Y SOBRETASA AMBIENTAL</t>
  </si>
  <si>
    <t>A-08-01-02-001 Recurso20</t>
  </si>
  <si>
    <t>IMPUESTO SOBRE VEHÍCULOS AUTOMOTORES</t>
  </si>
  <si>
    <t>A-08-01-02-006 Recurso20</t>
  </si>
  <si>
    <t>CUOTA DE FISCALIZACIÓN Y AUDITAJE</t>
  </si>
  <si>
    <t>A-08-04-01 Recurso20</t>
  </si>
  <si>
    <t>PRESTACIONES ECONÓMICAS FONPRENOR. DECRETO 1668 DE 1997</t>
  </si>
  <si>
    <t>A-03-04-02-089 Recurso20</t>
  </si>
  <si>
    <t>CONTRIBUCION NACIONAL DE VALORIZACION </t>
  </si>
  <si>
    <t>A-08-04-03 Recurso20</t>
  </si>
  <si>
    <t>OTROS GASTOS DE PERSONAL - DISTRIBUCIÓN PREVIO CONCEPTO DGPPN</t>
  </si>
  <si>
    <t>A-01-01-04 Recurso20</t>
  </si>
  <si>
    <t>A-01-02-01-001-003 Recurso20</t>
  </si>
  <si>
    <t>A-01-02-04 Recurso20</t>
  </si>
  <si>
    <t>IMPUESTO DE DELINEACIÓN URBANA</t>
  </si>
  <si>
    <t>A-08-01-02-002 Recurso20</t>
  </si>
  <si>
    <t>A-02-02-02-006-007</t>
  </si>
  <si>
    <t>AUXILIOS FUNERARIOS A CARGO DE LA ENTIDAD</t>
  </si>
  <si>
    <t>A-03-04-02-014-002-01 Recurso20</t>
  </si>
  <si>
    <t>APORTES AL FONDO DE CONTINGENCIAS</t>
  </si>
  <si>
    <t>B-10-04-01 Recurso 20</t>
  </si>
  <si>
    <t>SERVICIOS PROFESIONALES, CIENTÍFICOS Y TÉCNICOS (EXCEPTO LOS SERVICIOS DE INVESTIGACION, URBANISMO, JURÍDICOS Y DE CONTABILIDAD)</t>
  </si>
  <si>
    <t>SERVICIOS PROFESIONALES, CIENTÍFICOS Y TÉCNICOS (EXCEPTO LOS SERVICIOS DE INVESTIGACION, URBANISMO, JURÍDICOS Y DE CONTABILIDAD)..</t>
  </si>
  <si>
    <t>SANCIONES ADMINISTRATIVAS</t>
  </si>
  <si>
    <t>A-08-05-01-003 Recurso 20</t>
  </si>
  <si>
    <t>AL FOPEP PARA PAGO DE MESADAS PENSIONALES</t>
  </si>
  <si>
    <t>A-03-03-01-076 Recurso 21</t>
  </si>
  <si>
    <t>SNR2024IE</t>
  </si>
  <si>
    <t>ADQUIS. DE BYS - SERVICIO DE ASISTENCIA TÉCNICA - FORTALECIMIENTO A LA GESTIÓN REGISTRAL PARA LA POLÍTICA DE TIERRAS   NACIONAL</t>
  </si>
  <si>
    <t>ADQUIS. DE BYS - SERVICIO PARA FORTALECER LOS PROCESOS DE SANEAMIENTO Y FORMALIZACIÓN A LOS ENTES TERRITORIALES Y A LA CIUDADANÍA - FORTALECIMIENTO A LA GESTIÓN REGISTRAL PARA LA POLÍTICA DE TIERRAS   NACIONAL</t>
  </si>
  <si>
    <t>ADQUIS. DE BYS - SERVICIO DE EDUCACIÓN INFORMAL - FORTALECIMIENTO A LA GESTIÓN REGISTRAL PARA LA POLÍTICA DE TIERRAS   NACIONAL</t>
  </si>
  <si>
    <t>ADQUIS. DE BYS - SERVICIO PARA LA IDENTIFICACIÓN REGISTRAL DE LOS PREDIOS PRESUNTAMENTE BALDÍOS DE LA NACIÓN - FORTALECIMIENTO A LA GESTIÓN REGISTRAL PARA LA POLÍTICA DE TIERRAS   NACIONAL</t>
  </si>
  <si>
    <t>ADQUIS. DE BYS - SERVICIO PARA FORTALECER LOS PROCESOS DE RESTITUCIÓN DE TIERRAS - FORTALECIMIENTO A LA GESTIÓN REGISTRAL PARA LA POLÍTICA DE TIERRAS   NACIONAL</t>
  </si>
  <si>
    <t>ADQUIS. DE BYS - SERVICIOS DE INFORMACIÓN IMPLEMENTADOS - FORTALECIMIENTO TECNOLOGICO HACIA LA TRANSFORMACION DIGITAL DE LA SNR A NIVEL   NACIONAL</t>
  </si>
  <si>
    <t>ADQUIS. DE BYS - SERVICIOS TECNOLÓGICOS - FORTALECIMIENTO TECNOLOGICO HACIA LA TRANSFORMACION DIGITAL DE LA SNR A NIVEL   NACIONAL</t>
  </si>
  <si>
    <t>ADQUIS. DE BYS - DOCUMENTO PARA LA PLANEACIÓN ESTRATÉGICA EN TI - FORTALECIMIENTO TECNOLOGICO HACIA LA TRANSFORMACION DIGITAL DE LA SNR A NIVEL   NACIONAL</t>
  </si>
  <si>
    <t>ADQUIS. DE BYS - DOCUMENTOS DE PLANEACIÓN - IMPLEMENTACION DEL SISTEMA DE GESTION DOCUMENTAL DE LA SNR A NIVEL   NACIONAL</t>
  </si>
  <si>
    <t>ADQUIS. DE BYS - SERVICIO DE GESTIÓN DOCUMENTAL - IMPLEMENTACION DEL SISTEMA DE GESTION DOCUMENTAL DE LA SNR A NIVEL   NACIONAL</t>
  </si>
  <si>
    <t>ADQUIS. DE BYS - SERVICIO DE IMPLEMENTACIÓN SISTEMAS DE GESTIÓN - FORTALECIMIENTO DE LOS SISTEMAS DE PLANEACIÓN Y GESTIÓN INSTITUCIONAL DE LA SUPERINTENDENCIA DE NOTARIADO Y REGISTRO A NIVEL  NACIONAL</t>
  </si>
  <si>
    <t>ADQUIS. DE BYS - SERVICIO DE ACTUALIZACIÓN DEL SISTEMA DE GESTIÓN - FORTALECIMIENTO DE LOS SISTEMAS DE PLANEACIÓN Y GESTIÓN INSTITUCIONAL DE LA SUPERINTENDENCIA DE NOTARIADO Y REGISTRO A NIVEL  NACIONAL</t>
  </si>
  <si>
    <t>ADQUIS. DE BYS - DOCUMENTOS METODOLÓGICOS - FORTALECIMIENTO DE LOS SISTEMAS DE PLANEACIÓN Y GESTIÓN INSTITUCIONAL DE LA SUPERINTENDENCIA DE NOTARIADO Y REGISTRO A NIVEL  NACIONAL</t>
  </si>
  <si>
    <t>C-1204-0800-3-10306A-1204019-02 Recurso 20</t>
  </si>
  <si>
    <t>C-1204-0800-3-10306A-1204007-02 Recurso 20</t>
  </si>
  <si>
    <t>C-1204-0800-3-10306A-1204020-02 Recurso 20</t>
  </si>
  <si>
    <t>C-1204-0800-3-10306A-1204008-02 Recurso 20</t>
  </si>
  <si>
    <t>C-1204-0800-3-10306A-1204006-02 Recurso 20</t>
  </si>
  <si>
    <t>C-1299-0800-8-10305C-1299063-02 Recurso 20</t>
  </si>
  <si>
    <t>C-1299-0800-8-10305C-1299065-02 Recurso 20</t>
  </si>
  <si>
    <t>C-1299-0800-8-10305C-1299064-02 Recurso 20</t>
  </si>
  <si>
    <t>C-1299-0800-9-10305C-1299054-02 Recurso 20</t>
  </si>
  <si>
    <t>C-1299-0800-9-10305C-1299052-02 Recurso 20</t>
  </si>
  <si>
    <t>C-1299-0800-10-53105B-1299060-02 Recurso 20</t>
  </si>
  <si>
    <t>C-1299-0800-10-53105B-1299072-02 Recurso 20</t>
  </si>
  <si>
    <t>C-1299-0800-10-53105B-1299055-02 Recurso 20</t>
  </si>
  <si>
    <t>ADQUIS. DE BYS - DOCUMENTOS DE LINEAMIENTOS TÉCNICOS - INTEGRACION DE LA INFORMACION REGISTRAL Y CATASTRAL DE LOS BIENES INMUEBLES EN EL MARCO DE CATASTRO MULTIPROPOSITO A NIVEL  NACIONAL</t>
  </si>
  <si>
    <t>ADQUIS. DE BYS - SERVICIO DE INTEROPERABILIDAD E INTEGRACIÓN DE LA INFORMACIÓN DEL REGISTRO Y EL CATASTRO MULTIPROPÓSITO - INTEGRACION DE LA INFORMACION REGISTRAL Y CATASTRAL DE LOS BIENES INMUEBLES EN EL MARCO DE CATASTRO MULTIP</t>
  </si>
  <si>
    <t>ADQUIS. DE BYS - INFRAESTRUCTURA REGISTRAL MANTENIDA - RENOVACIÓN DE LA INFRAESTRUCTURA FÍSICA DE LA SUPERINTENDENCIA DE NOTARIADO Y REGISTRO A NIVEL   NACIONAL</t>
  </si>
  <si>
    <t>ADQUIS. DE BYS - INFRAESTRUCTURA REGISTRAL MEJORADA - RENOVACIÓN DE LA INFRAESTRUCTURA FÍSICA DE LA SUPERINTENDENCIA DE NOTARIADO Y REGISTRO A NIVEL   NACIONAL</t>
  </si>
  <si>
    <t>ADQUIS. DE BYS - INFRAESTRUCTURA REGISTRAL CONSTRUIDA - RENOVACIÓN DE LA INFRAESTRUCTURA FÍSICA DE LA SUPERINTENDENCIA DE NOTARIADO Y REGISTRO A NIVEL   NACIONAL</t>
  </si>
  <si>
    <t>ADQUIS. DE BYS - ESTUDIOS DE PREINVERSIÓN - RENOVACIÓN DE LA INFRAESTRUCTURA FÍSICA DE LA SUPERINTENDENCIA DE NOTARIADO Y REGISTRO A NIVEL   NACIONAL</t>
  </si>
  <si>
    <t>C-1209-0800-15-10305B-1209007-02 Recurso 20</t>
  </si>
  <si>
    <t>C-1209-0800-15-10305B-1209002-02 Recurso 20</t>
  </si>
  <si>
    <t>C-1209-0800-17-53105B-1209004-02 Recurso 20</t>
  </si>
  <si>
    <t>C-1209-0800-17-53105B-1209005-02 Recurso 20</t>
  </si>
  <si>
    <t>C-1209-0800-17-53105B-1209006-02 Recurso 20</t>
  </si>
  <si>
    <t>C-1209-0800-17-53105B-1209008-02 Recurso 20</t>
  </si>
  <si>
    <t>FORTALECIMIENTO TECNOLOGICO DE LA SNR - BM</t>
  </si>
  <si>
    <t>C-1209-0800-15-10305B-1209002-0222 Recurso 14</t>
  </si>
  <si>
    <t>IMPLEMENTACION Y MANTENIMIENTO TERRITORIAL DEL CATASTRO MULTIPROPOSITO - BM</t>
  </si>
  <si>
    <t>C-1209-0800-15-10305B-1209002-0223 Recurso 14</t>
  </si>
  <si>
    <t>FORTALECIMIENTO TECNOLOGICO DE LA SNR - BID</t>
  </si>
  <si>
    <t>C-1209-0800-15-10305B-1209002-0232 Recurso 14</t>
  </si>
  <si>
    <t>IMPLEMENTACION Y MANTENIMIENTO TERRITORIAL DEL CATASTRO MULTIPROPOSITO - BID</t>
  </si>
  <si>
    <t>C-1209-0800-15-10305B-1209002-0233 Recurso 14</t>
  </si>
  <si>
    <t>GESTION DEL PROYECTO SNR - BM</t>
  </si>
  <si>
    <t>C-1209-0800-15-10305B-1209007-0224 Recurso 14</t>
  </si>
  <si>
    <t>SENTENCIAS.</t>
  </si>
  <si>
    <t>CONCILIACIONES.</t>
  </si>
  <si>
    <t>A-03-10-01-001 Recurso21</t>
  </si>
  <si>
    <t>A-03-10-01-002 Recurso21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</si>
</sst>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[$$-240A]\ #,##0.00_ ;\-[$$-240A]\ #,##0.00\ "/>
    <numFmt numFmtId="167" formatCode="[$-C0A]d\ &quot;de&quot;\ mmmm\ &quot;de&quot;\ yyyy;@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name val="Arial Narrow"/>
      <family val="2"/>
    </font>
    <font>
      <sz val="12"/>
      <color rgb="FF000000"/>
      <name val="Calibri"/>
      <family val="2"/>
      <scheme val="minor"/>
    </font>
    <font>
      <sz val="11"/>
      <color rgb="FF201F1E"/>
      <name val="Century Gothic"/>
      <family val="2"/>
    </font>
    <font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 Narrow"/>
      <family val="2"/>
    </font>
    <font>
      <b/>
      <sz val="10"/>
      <color rgb="FF000000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rgb="FFFF0000"/>
      <name val="Arial Narrow"/>
      <family val="2"/>
    </font>
    <font>
      <sz val="9"/>
      <name val="Arial Narrow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1"/>
    <xf numFmtId="0" fontId="7" fillId="0" borderId="0" xfId="1" applyFont="1"/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6" fillId="0" borderId="0" xfId="1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12" fillId="0" borderId="1" xfId="0" applyFont="1" applyBorder="1" applyAlignment="1">
      <alignment vertical="top" wrapText="1" readingOrder="1"/>
    </xf>
    <xf numFmtId="0" fontId="14" fillId="0" borderId="1" xfId="1" applyFont="1" applyBorder="1"/>
    <xf numFmtId="0" fontId="15" fillId="2" borderId="5" xfId="1" applyFont="1" applyFill="1" applyBorder="1" applyAlignment="1" applyProtection="1">
      <alignment horizontal="left"/>
      <protection hidden="1"/>
    </xf>
    <xf numFmtId="0" fontId="15" fillId="2" borderId="5" xfId="1" applyFont="1" applyFill="1" applyBorder="1" applyProtection="1">
      <protection hidden="1"/>
    </xf>
    <xf numFmtId="0" fontId="15" fillId="2" borderId="12" xfId="1" applyFont="1" applyFill="1" applyBorder="1" applyProtection="1">
      <protection hidden="1"/>
    </xf>
    <xf numFmtId="0" fontId="15" fillId="2" borderId="7" xfId="1" applyFont="1" applyFill="1" applyBorder="1" applyProtection="1">
      <protection hidden="1"/>
    </xf>
    <xf numFmtId="0" fontId="9" fillId="0" borderId="22" xfId="0" applyFont="1" applyBorder="1" applyAlignment="1" applyProtection="1">
      <alignment wrapText="1"/>
      <protection locked="0"/>
    </xf>
    <xf numFmtId="0" fontId="4" fillId="2" borderId="25" xfId="1" applyFont="1" applyFill="1" applyBorder="1" applyAlignment="1" applyProtection="1">
      <alignment horizontal="right" vertical="center" wrapText="1"/>
      <protection hidden="1"/>
    </xf>
    <xf numFmtId="0" fontId="4" fillId="2" borderId="20" xfId="1" applyFont="1" applyFill="1" applyBorder="1" applyAlignment="1" applyProtection="1">
      <alignment horizontal="right" vertical="center" wrapText="1"/>
      <protection hidden="1"/>
    </xf>
    <xf numFmtId="0" fontId="14" fillId="0" borderId="16" xfId="1" applyFont="1" applyBorder="1"/>
    <xf numFmtId="0" fontId="16" fillId="0" borderId="0" xfId="0" applyFont="1"/>
    <xf numFmtId="0" fontId="14" fillId="5" borderId="1" xfId="1" applyFont="1" applyFill="1" applyBorder="1"/>
    <xf numFmtId="0" fontId="17" fillId="0" borderId="0" xfId="0" applyFont="1"/>
    <xf numFmtId="10" fontId="7" fillId="3" borderId="24" xfId="6" applyNumberFormat="1" applyFont="1" applyFill="1" applyBorder="1" applyAlignment="1">
      <alignment horizontal="center" vertical="center" wrapText="1"/>
    </xf>
    <xf numFmtId="0" fontId="9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" fillId="2" borderId="25" xfId="1" applyFont="1" applyFill="1" applyBorder="1" applyAlignment="1" applyProtection="1">
      <alignment wrapText="1"/>
      <protection hidden="1"/>
    </xf>
    <xf numFmtId="0" fontId="4" fillId="2" borderId="19" xfId="1" applyFont="1" applyFill="1" applyBorder="1" applyAlignment="1" applyProtection="1">
      <alignment wrapText="1"/>
      <protection hidden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9" applyAlignment="1">
      <alignment horizontal="center" vertical="center"/>
    </xf>
    <xf numFmtId="0" fontId="4" fillId="2" borderId="21" xfId="1" applyFont="1" applyFill="1" applyBorder="1" applyAlignment="1" applyProtection="1">
      <alignment wrapText="1"/>
      <protection locked="0" hidden="1"/>
    </xf>
    <xf numFmtId="0" fontId="4" fillId="2" borderId="27" xfId="1" applyFont="1" applyFill="1" applyBorder="1" applyAlignment="1" applyProtection="1">
      <alignment wrapText="1"/>
      <protection locked="0" hidden="1"/>
    </xf>
    <xf numFmtId="0" fontId="4" fillId="2" borderId="26" xfId="1" applyFont="1" applyFill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28" fillId="0" borderId="0" xfId="1" applyFont="1"/>
    <xf numFmtId="0" fontId="27" fillId="2" borderId="49" xfId="1" applyFont="1" applyFill="1" applyBorder="1" applyAlignment="1" applyProtection="1">
      <alignment horizontal="center" vertical="center" wrapText="1"/>
      <protection locked="0" hidden="1"/>
    </xf>
    <xf numFmtId="0" fontId="27" fillId="2" borderId="50" xfId="1" applyFont="1" applyFill="1" applyBorder="1" applyAlignment="1" applyProtection="1">
      <alignment horizontal="center" vertical="center" wrapText="1"/>
      <protection locked="0" hidden="1"/>
    </xf>
    <xf numFmtId="166" fontId="27" fillId="2" borderId="49" xfId="3" applyNumberFormat="1" applyFont="1" applyFill="1" applyBorder="1" applyAlignment="1" applyProtection="1">
      <alignment horizontal="center" vertical="center" wrapText="1"/>
      <protection locked="0" hidden="1"/>
    </xf>
    <xf numFmtId="166" fontId="27" fillId="2" borderId="51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26" xfId="1" applyFont="1" applyFill="1" applyBorder="1" applyAlignment="1" applyProtection="1">
      <alignment horizontal="center" vertical="center" wrapText="1"/>
      <protection hidden="1"/>
    </xf>
    <xf numFmtId="0" fontId="15" fillId="2" borderId="21" xfId="1" applyFont="1" applyFill="1" applyBorder="1" applyAlignment="1" applyProtection="1">
      <alignment horizontal="center" vertical="center" wrapText="1"/>
      <protection hidden="1"/>
    </xf>
    <xf numFmtId="0" fontId="15" fillId="2" borderId="65" xfId="1" applyFont="1" applyFill="1" applyBorder="1" applyAlignment="1" applyProtection="1">
      <alignment horizontal="center" vertical="center" wrapText="1"/>
      <protection hidden="1"/>
    </xf>
    <xf numFmtId="0" fontId="27" fillId="2" borderId="45" xfId="1" applyFont="1" applyFill="1" applyBorder="1" applyAlignment="1" applyProtection="1">
      <alignment horizontal="center" vertical="center" wrapText="1"/>
      <protection locked="0" hidden="1"/>
    </xf>
    <xf numFmtId="0" fontId="27" fillId="2" borderId="46" xfId="1" applyFont="1" applyFill="1" applyBorder="1" applyAlignment="1" applyProtection="1">
      <alignment horizontal="center" vertical="center" wrapText="1"/>
      <protection locked="0" hidden="1"/>
    </xf>
    <xf numFmtId="0" fontId="27" fillId="2" borderId="6" xfId="1" applyFont="1" applyFill="1" applyBorder="1" applyAlignment="1" applyProtection="1">
      <alignment horizontal="center" vertical="center" wrapText="1"/>
      <protection locked="0" hidden="1"/>
    </xf>
    <xf numFmtId="0" fontId="27" fillId="2" borderId="5" xfId="1" applyFont="1" applyFill="1" applyBorder="1" applyAlignment="1" applyProtection="1">
      <alignment horizontal="center" vertical="center" wrapText="1"/>
      <protection locked="0" hidden="1"/>
    </xf>
    <xf numFmtId="166" fontId="27" fillId="2" borderId="45" xfId="3" applyNumberFormat="1" applyFont="1" applyFill="1" applyBorder="1" applyAlignment="1" applyProtection="1">
      <alignment horizontal="center" vertical="center" wrapText="1"/>
      <protection locked="0" hidden="1"/>
    </xf>
    <xf numFmtId="166" fontId="27" fillId="2" borderId="47" xfId="3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 applyProtection="1">
      <alignment horizontal="left" vertical="center" wrapText="1"/>
      <protection locked="0" hidden="1"/>
    </xf>
    <xf numFmtId="0" fontId="6" fillId="2" borderId="3" xfId="1" applyFont="1" applyFill="1" applyBorder="1" applyAlignment="1" applyProtection="1">
      <alignment horizontal="left" vertical="center" wrapText="1"/>
      <protection locked="0" hidden="1"/>
    </xf>
    <xf numFmtId="0" fontId="6" fillId="2" borderId="11" xfId="1" applyFont="1" applyFill="1" applyBorder="1" applyAlignment="1" applyProtection="1">
      <alignment horizontal="left" vertical="center" wrapText="1"/>
      <protection locked="0" hidden="1"/>
    </xf>
    <xf numFmtId="0" fontId="4" fillId="2" borderId="15" xfId="1" applyFont="1" applyFill="1" applyBorder="1" applyAlignment="1" applyProtection="1">
      <alignment horizontal="left" vertical="center" wrapText="1"/>
      <protection hidden="1"/>
    </xf>
    <xf numFmtId="0" fontId="4" fillId="2" borderId="3" xfId="1" applyFont="1" applyFill="1" applyBorder="1" applyAlignment="1" applyProtection="1">
      <alignment horizontal="left" vertical="center" wrapText="1"/>
      <protection hidden="1"/>
    </xf>
    <xf numFmtId="0" fontId="4" fillId="2" borderId="4" xfId="1" applyFont="1" applyFill="1" applyBorder="1" applyAlignment="1" applyProtection="1">
      <alignment horizontal="left" vertical="center" wrapText="1"/>
      <protection hidden="1"/>
    </xf>
    <xf numFmtId="0" fontId="4" fillId="2" borderId="13" xfId="1" applyFont="1" applyFill="1" applyBorder="1" applyAlignment="1" applyProtection="1">
      <alignment horizontal="left" vertical="center" wrapText="1"/>
      <protection hidden="1"/>
    </xf>
    <xf numFmtId="0" fontId="4" fillId="2" borderId="1" xfId="1" applyFont="1" applyFill="1" applyBorder="1" applyAlignment="1" applyProtection="1">
      <alignment horizontal="left" vertical="center" wrapText="1"/>
      <protection hidden="1"/>
    </xf>
    <xf numFmtId="0" fontId="5" fillId="2" borderId="17" xfId="1" applyFont="1" applyFill="1" applyBorder="1" applyAlignment="1" applyProtection="1">
      <alignment horizontal="center" vertical="center" wrapText="1"/>
      <protection hidden="1"/>
    </xf>
    <xf numFmtId="0" fontId="5" fillId="2" borderId="18" xfId="1" applyFont="1" applyFill="1" applyBorder="1" applyAlignment="1" applyProtection="1">
      <alignment horizontal="center" vertical="center" wrapText="1"/>
      <protection hidden="1"/>
    </xf>
    <xf numFmtId="0" fontId="4" fillId="2" borderId="14" xfId="1" applyFont="1" applyFill="1" applyBorder="1" applyAlignment="1" applyProtection="1">
      <alignment horizontal="left" vertical="center" wrapText="1"/>
      <protection hidden="1"/>
    </xf>
    <xf numFmtId="0" fontId="10" fillId="4" borderId="23" xfId="1" applyFont="1" applyFill="1" applyBorder="1" applyAlignment="1" applyProtection="1">
      <alignment horizontal="center" vertical="center" wrapText="1"/>
      <protection hidden="1"/>
    </xf>
    <xf numFmtId="0" fontId="10" fillId="4" borderId="24" xfId="1" applyFont="1" applyFill="1" applyBorder="1" applyAlignment="1" applyProtection="1">
      <alignment horizontal="center" vertical="center" wrapText="1"/>
      <protection hidden="1"/>
    </xf>
    <xf numFmtId="0" fontId="10" fillId="4" borderId="32" xfId="1" applyFont="1" applyFill="1" applyBorder="1" applyAlignment="1" applyProtection="1">
      <alignment horizontal="center" vertical="center" wrapText="1"/>
      <protection hidden="1"/>
    </xf>
    <xf numFmtId="0" fontId="6" fillId="2" borderId="2" xfId="1" applyFont="1" applyFill="1" applyBorder="1" applyAlignment="1" applyProtection="1">
      <alignment horizontal="left" vertical="center" wrapText="1"/>
      <protection hidden="1"/>
    </xf>
    <xf numFmtId="0" fontId="6" fillId="2" borderId="3" xfId="1" applyFont="1" applyFill="1" applyBorder="1" applyAlignment="1" applyProtection="1">
      <alignment horizontal="left" vertical="center" wrapText="1"/>
      <protection hidden="1"/>
    </xf>
    <xf numFmtId="0" fontId="6" fillId="2" borderId="6" xfId="1" applyFont="1" applyFill="1" applyBorder="1" applyAlignment="1" applyProtection="1">
      <alignment horizontal="left" vertical="center" wrapText="1"/>
      <protection locked="0" hidden="1"/>
    </xf>
    <xf numFmtId="0" fontId="6" fillId="2" borderId="5" xfId="1" applyFont="1" applyFill="1" applyBorder="1" applyAlignment="1" applyProtection="1">
      <alignment horizontal="left" vertical="center" wrapText="1"/>
      <protection locked="0" hidden="1"/>
    </xf>
    <xf numFmtId="0" fontId="24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  <protection hidden="1"/>
    </xf>
    <xf numFmtId="0" fontId="4" fillId="2" borderId="48" xfId="1" applyFont="1" applyFill="1" applyBorder="1" applyAlignment="1" applyProtection="1">
      <alignment horizontal="center" vertical="center" wrapText="1"/>
      <protection hidden="1"/>
    </xf>
    <xf numFmtId="0" fontId="4" fillId="2" borderId="41" xfId="1" applyFont="1" applyFill="1" applyBorder="1" applyAlignment="1" applyProtection="1">
      <alignment horizontal="center" vertical="center" wrapText="1"/>
      <protection hidden="1"/>
    </xf>
    <xf numFmtId="0" fontId="4" fillId="2" borderId="42" xfId="1" applyFont="1" applyFill="1" applyBorder="1" applyAlignment="1" applyProtection="1">
      <alignment horizontal="center" vertical="center" wrapText="1"/>
      <protection hidden="1"/>
    </xf>
    <xf numFmtId="0" fontId="4" fillId="2" borderId="59" xfId="1" applyFont="1" applyFill="1" applyBorder="1" applyAlignment="1" applyProtection="1">
      <alignment horizontal="left" vertical="center" wrapText="1"/>
      <protection hidden="1"/>
    </xf>
    <xf numFmtId="0" fontId="4" fillId="2" borderId="60" xfId="1" applyFont="1" applyFill="1" applyBorder="1" applyAlignment="1" applyProtection="1">
      <alignment horizontal="left" vertical="center" wrapText="1"/>
      <protection hidden="1"/>
    </xf>
    <xf numFmtId="0" fontId="4" fillId="2" borderId="60" xfId="1" applyFont="1" applyFill="1" applyBorder="1" applyAlignment="1" applyProtection="1">
      <alignment horizontal="left" vertical="center" wrapText="1"/>
      <protection locked="0"/>
    </xf>
    <xf numFmtId="0" fontId="4" fillId="2" borderId="61" xfId="1" applyFont="1" applyFill="1" applyBorder="1" applyAlignment="1" applyProtection="1">
      <alignment horizontal="left" vertical="center" wrapText="1"/>
      <protection locked="0"/>
    </xf>
    <xf numFmtId="0" fontId="4" fillId="2" borderId="57" xfId="1" applyFont="1" applyFill="1" applyBorder="1" applyAlignment="1" applyProtection="1">
      <alignment horizontal="left" vertical="center" wrapText="1"/>
      <protection hidden="1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58" xfId="1" applyFont="1" applyFill="1" applyBorder="1" applyAlignment="1" applyProtection="1">
      <alignment horizontal="left" vertical="center" wrapText="1"/>
      <protection locked="0"/>
    </xf>
    <xf numFmtId="0" fontId="6" fillId="2" borderId="54" xfId="1" applyFont="1" applyFill="1" applyBorder="1" applyAlignment="1" applyProtection="1">
      <alignment horizontal="center" vertical="center" wrapText="1"/>
      <protection locked="0"/>
    </xf>
    <xf numFmtId="0" fontId="6" fillId="2" borderId="55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 applyProtection="1">
      <alignment horizontal="center" vertical="center" wrapText="1"/>
      <protection locked="0"/>
    </xf>
    <xf numFmtId="0" fontId="4" fillId="2" borderId="52" xfId="1" applyFont="1" applyFill="1" applyBorder="1" applyAlignment="1" applyProtection="1">
      <alignment horizontal="left" vertical="center" wrapText="1"/>
      <protection hidden="1"/>
    </xf>
    <xf numFmtId="0" fontId="4" fillId="2" borderId="53" xfId="1" applyFont="1" applyFill="1" applyBorder="1" applyAlignment="1" applyProtection="1">
      <alignment horizontal="left" vertical="center" wrapText="1"/>
      <protection hidden="1"/>
    </xf>
    <xf numFmtId="0" fontId="6" fillId="2" borderId="53" xfId="1" applyFont="1" applyFill="1" applyBorder="1" applyAlignment="1" applyProtection="1">
      <alignment horizontal="center" vertical="center" wrapText="1"/>
      <protection locked="0"/>
    </xf>
    <xf numFmtId="0" fontId="6" fillId="2" borderId="64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42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left" vertical="center" wrapText="1"/>
      <protection hidden="1"/>
    </xf>
    <xf numFmtId="0" fontId="4" fillId="2" borderId="41" xfId="1" applyFont="1" applyFill="1" applyBorder="1" applyAlignment="1" applyProtection="1">
      <alignment horizontal="left" vertical="center" wrapText="1"/>
      <protection hidden="1"/>
    </xf>
    <xf numFmtId="0" fontId="10" fillId="4" borderId="36" xfId="1" applyFont="1" applyFill="1" applyBorder="1" applyAlignment="1" applyProtection="1">
      <alignment horizontal="center" vertical="center" wrapText="1"/>
      <protection hidden="1"/>
    </xf>
    <xf numFmtId="0" fontId="10" fillId="4" borderId="16" xfId="1" applyFont="1" applyFill="1" applyBorder="1" applyAlignment="1" applyProtection="1">
      <alignment horizontal="center" vertical="center" wrapText="1"/>
      <protection hidden="1"/>
    </xf>
    <xf numFmtId="0" fontId="10" fillId="4" borderId="37" xfId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2" borderId="14" xfId="1" applyFont="1" applyFill="1" applyBorder="1" applyAlignment="1" applyProtection="1">
      <alignment horizontal="left" vertical="center" wrapText="1"/>
      <protection locked="0"/>
    </xf>
    <xf numFmtId="167" fontId="6" fillId="2" borderId="2" xfId="1" applyNumberFormat="1" applyFont="1" applyFill="1" applyBorder="1" applyAlignment="1" applyProtection="1">
      <alignment horizontal="left" vertical="center" wrapText="1"/>
      <protection hidden="1"/>
    </xf>
    <xf numFmtId="167" fontId="6" fillId="2" borderId="3" xfId="1" applyNumberFormat="1" applyFont="1" applyFill="1" applyBorder="1" applyAlignment="1" applyProtection="1">
      <alignment horizontal="left" vertical="center" wrapText="1"/>
      <protection hidden="1"/>
    </xf>
    <xf numFmtId="167" fontId="6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5" xfId="1" applyFont="1" applyFill="1" applyBorder="1" applyAlignment="1" applyProtection="1">
      <alignment horizontal="center" wrapText="1"/>
      <protection hidden="1"/>
    </xf>
    <xf numFmtId="0" fontId="4" fillId="2" borderId="3" xfId="1" applyFont="1" applyFill="1" applyBorder="1" applyAlignment="1" applyProtection="1">
      <alignment horizontal="center" wrapText="1"/>
      <protection hidden="1"/>
    </xf>
    <xf numFmtId="0" fontId="4" fillId="2" borderId="11" xfId="1" applyFont="1" applyFill="1" applyBorder="1" applyAlignment="1" applyProtection="1">
      <alignment horizontal="center" wrapText="1"/>
      <protection hidden="1"/>
    </xf>
    <xf numFmtId="0" fontId="4" fillId="2" borderId="26" xfId="1" applyFont="1" applyFill="1" applyBorder="1" applyAlignment="1" applyProtection="1">
      <alignment horizontal="left" vertical="center" wrapText="1"/>
      <protection hidden="1"/>
    </xf>
    <xf numFmtId="0" fontId="4" fillId="2" borderId="21" xfId="1" applyFont="1" applyFill="1" applyBorder="1" applyAlignment="1" applyProtection="1">
      <alignment horizontal="left" vertical="center" wrapText="1"/>
      <protection hidden="1"/>
    </xf>
    <xf numFmtId="0" fontId="4" fillId="2" borderId="27" xfId="1" applyFont="1" applyFill="1" applyBorder="1" applyAlignment="1" applyProtection="1">
      <alignment horizontal="left" vertical="center" wrapText="1"/>
      <protection hidden="1"/>
    </xf>
    <xf numFmtId="0" fontId="27" fillId="2" borderId="51" xfId="1" applyFont="1" applyFill="1" applyBorder="1" applyAlignment="1" applyProtection="1">
      <alignment horizontal="center" vertical="center" wrapText="1"/>
      <protection locked="0" hidden="1"/>
    </xf>
    <xf numFmtId="166" fontId="27" fillId="2" borderId="44" xfId="3" applyNumberFormat="1" applyFont="1" applyFill="1" applyBorder="1" applyAlignment="1" applyProtection="1">
      <alignment horizontal="center" vertical="center" wrapText="1"/>
      <protection locked="0" hidden="1"/>
    </xf>
    <xf numFmtId="166" fontId="27" fillId="2" borderId="43" xfId="3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26" xfId="0" applyFont="1" applyBorder="1" applyAlignment="1" applyProtection="1">
      <alignment horizontal="left" vertical="center" wrapText="1"/>
      <protection hidden="1"/>
    </xf>
    <xf numFmtId="0" fontId="25" fillId="0" borderId="21" xfId="0" applyFont="1" applyBorder="1" applyAlignment="1" applyProtection="1">
      <alignment horizontal="left" vertical="center" wrapText="1"/>
      <protection hidden="1"/>
    </xf>
    <xf numFmtId="0" fontId="25" fillId="0" borderId="27" xfId="0" applyFont="1" applyBorder="1" applyAlignment="1" applyProtection="1">
      <alignment horizontal="left" vertical="center" wrapText="1"/>
      <protection hidden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3" fillId="2" borderId="25" xfId="1" applyFont="1" applyFill="1" applyBorder="1" applyAlignment="1" applyProtection="1">
      <alignment horizontal="center" vertical="center" wrapText="1"/>
      <protection hidden="1"/>
    </xf>
    <xf numFmtId="0" fontId="23" fillId="2" borderId="19" xfId="1" applyFont="1" applyFill="1" applyBorder="1" applyAlignment="1" applyProtection="1">
      <alignment horizontal="center" vertical="center" wrapText="1"/>
      <protection hidden="1"/>
    </xf>
    <xf numFmtId="0" fontId="23" fillId="2" borderId="20" xfId="1" applyFont="1" applyFill="1" applyBorder="1" applyAlignment="1" applyProtection="1">
      <alignment horizontal="center" vertical="center" wrapText="1"/>
      <protection hidden="1"/>
    </xf>
    <xf numFmtId="0" fontId="4" fillId="2" borderId="33" xfId="1" applyFont="1" applyFill="1" applyBorder="1" applyAlignment="1" applyProtection="1">
      <alignment horizontal="center" wrapText="1"/>
      <protection hidden="1"/>
    </xf>
    <xf numFmtId="0" fontId="4" fillId="2" borderId="9" xfId="1" applyFont="1" applyFill="1" applyBorder="1" applyAlignment="1" applyProtection="1">
      <alignment horizontal="center" wrapText="1"/>
      <protection hidden="1"/>
    </xf>
    <xf numFmtId="0" fontId="4" fillId="2" borderId="39" xfId="1" applyFont="1" applyFill="1" applyBorder="1" applyAlignment="1" applyProtection="1">
      <alignment horizontal="center" wrapText="1"/>
      <protection hidden="1"/>
    </xf>
    <xf numFmtId="0" fontId="4" fillId="2" borderId="30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Alignment="1" applyProtection="1">
      <alignment horizontal="center" wrapText="1"/>
      <protection hidden="1"/>
    </xf>
    <xf numFmtId="0" fontId="4" fillId="2" borderId="38" xfId="1" applyFont="1" applyFill="1" applyBorder="1" applyAlignment="1" applyProtection="1">
      <alignment horizontal="center" wrapText="1"/>
      <protection hidden="1"/>
    </xf>
    <xf numFmtId="0" fontId="5" fillId="2" borderId="40" xfId="1" applyFont="1" applyFill="1" applyBorder="1" applyAlignment="1" applyProtection="1">
      <alignment horizontal="center" vertical="center" wrapText="1"/>
      <protection hidden="1"/>
    </xf>
    <xf numFmtId="0" fontId="5" fillId="2" borderId="41" xfId="1" applyFont="1" applyFill="1" applyBorder="1" applyAlignment="1" applyProtection="1">
      <alignment horizontal="center" vertical="center" wrapText="1"/>
      <protection hidden="1"/>
    </xf>
    <xf numFmtId="0" fontId="4" fillId="2" borderId="26" xfId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hidden="1"/>
    </xf>
    <xf numFmtId="0" fontId="4" fillId="2" borderId="27" xfId="1" applyFont="1" applyFill="1" applyBorder="1" applyAlignment="1" applyProtection="1">
      <alignment horizontal="center" vertical="center" wrapText="1"/>
      <protection hidden="1"/>
    </xf>
    <xf numFmtId="0" fontId="4" fillId="2" borderId="54" xfId="1" applyFont="1" applyFill="1" applyBorder="1" applyAlignment="1" applyProtection="1">
      <alignment horizontal="left" vertical="center" wrapText="1"/>
      <protection locked="0"/>
    </xf>
    <xf numFmtId="0" fontId="4" fillId="2" borderId="55" xfId="1" applyFont="1" applyFill="1" applyBorder="1" applyAlignment="1" applyProtection="1">
      <alignment horizontal="left" vertical="center" wrapText="1"/>
      <protection locked="0"/>
    </xf>
    <xf numFmtId="0" fontId="4" fillId="2" borderId="56" xfId="1" applyFont="1" applyFill="1" applyBorder="1" applyAlignment="1" applyProtection="1">
      <alignment horizontal="left" vertical="center" wrapText="1"/>
      <protection locked="0"/>
    </xf>
    <xf numFmtId="166" fontId="6" fillId="2" borderId="35" xfId="3" applyNumberFormat="1" applyFont="1" applyFill="1" applyBorder="1" applyAlignment="1" applyProtection="1">
      <alignment horizontal="center" vertical="center" wrapText="1"/>
      <protection locked="0" hidden="1"/>
    </xf>
    <xf numFmtId="166" fontId="6" fillId="2" borderId="20" xfId="3" applyNumberFormat="1" applyFont="1" applyFill="1" applyBorder="1" applyAlignment="1" applyProtection="1">
      <alignment horizontal="center" vertical="center" wrapText="1"/>
      <protection locked="0" hidden="1"/>
    </xf>
    <xf numFmtId="166" fontId="27" fillId="2" borderId="9" xfId="3" applyNumberFormat="1" applyFont="1" applyFill="1" applyBorder="1" applyAlignment="1" applyProtection="1">
      <alignment horizontal="center" vertical="center" wrapText="1"/>
      <protection locked="0" hidden="1"/>
    </xf>
    <xf numFmtId="166" fontId="27" fillId="2" borderId="39" xfId="3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62" xfId="1" applyFont="1" applyFill="1" applyBorder="1" applyAlignment="1" applyProtection="1">
      <alignment horizontal="center" vertical="center" wrapText="1"/>
      <protection hidden="1"/>
    </xf>
    <xf numFmtId="0" fontId="10" fillId="4" borderId="63" xfId="1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center" wrapText="1"/>
      <protection locked="0"/>
    </xf>
    <xf numFmtId="0" fontId="10" fillId="4" borderId="40" xfId="1" applyFont="1" applyFill="1" applyBorder="1" applyAlignment="1" applyProtection="1">
      <alignment horizontal="center" vertical="center" wrapText="1"/>
      <protection hidden="1"/>
    </xf>
    <xf numFmtId="0" fontId="10" fillId="4" borderId="41" xfId="1" applyFont="1" applyFill="1" applyBorder="1" applyAlignment="1" applyProtection="1">
      <alignment horizontal="center" vertical="center" wrapText="1"/>
      <protection hidden="1"/>
    </xf>
  </cellXfs>
  <cellStyles count="10">
    <cellStyle name="Hipervínculo" xfId="9" builtinId="8"/>
    <cellStyle name="Millares" xfId="3" builtinId="3"/>
    <cellStyle name="Millares 2" xfId="5"/>
    <cellStyle name="Millares 2 2" xfId="7"/>
    <cellStyle name="Millares 3 4" xfId="4"/>
    <cellStyle name="Normal" xfId="0" builtinId="0"/>
    <cellStyle name="Normal 16" xfId="6"/>
    <cellStyle name="Normal 2" xfId="1"/>
    <cellStyle name="Normal 2 2" xfId="2"/>
    <cellStyle name="Normal 3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321130</xdr:colOff>
      <xdr:row>0</xdr:row>
      <xdr:rowOff>52857</xdr:rowOff>
    </xdr:from>
    <xdr:to>
      <xdr:col>4</xdr:col>
      <xdr:colOff>579031</xdr:colOff>
      <xdr:row>3</xdr:row>
      <xdr:rowOff>38100</xdr:rowOff>
    </xdr:to>
    <xdr:pic>
      <xdr:nvPicPr>
        <xdr:cNvPr id="8" name="0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05" y="110007"/>
          <a:ext cx="1362801" cy="556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1209675</xdr:colOff>
      <xdr:row>100</xdr:row>
      <xdr:rowOff>133350</xdr:rowOff>
    </xdr:from>
    <xdr:to>
      <xdr:col>12</xdr:col>
      <xdr:colOff>381000</xdr:colOff>
      <xdr:row>105</xdr:row>
      <xdr:rowOff>142875</xdr:rowOff>
    </xdr:to>
    <xdr:sp macro="" textlink="">
      <xdr:nvSpPr>
        <xdr:cNvPr id="1026" name="Cuadro de texto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314825" y="18126075"/>
          <a:ext cx="3209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Superintendencia de Notariado y Registro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26 No. 13 - 49 Int. 201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PBX 57 + (1) 3282121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Bogotá D.C.,  - Colombia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http://www.supernotariado.gov.co</a:t>
          </a: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correspondencia@supernotariado.gov.co</a:t>
          </a:r>
        </a:p>
      </xdr:txBody>
    </xdr:sp>
    <xdr:clientData/>
  </xdr:twoCellAnchor>
  <xdr:twoCellAnchor>
    <xdr:from>
      <xdr:col>7</xdr:col>
      <xdr:colOff>1209675</xdr:colOff>
      <xdr:row>96</xdr:row>
      <xdr:rowOff>152400</xdr:rowOff>
    </xdr:from>
    <xdr:to>
      <xdr:col>12</xdr:col>
      <xdr:colOff>381000</xdr:colOff>
      <xdr:row>102</xdr:row>
      <xdr:rowOff>0</xdr:rowOff>
    </xdr:to>
    <xdr:sp macro="" textlink="">
      <xdr:nvSpPr>
        <xdr:cNvPr id="1027" name="Cuadro de texto 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314825" y="18126075"/>
          <a:ext cx="3209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Superintendencia de Notariado y Registro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26 No. 13 - 49 Int. 201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PBX 57 + (1) 3282121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Bogotá D.C.,  - Colombia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http://www.supernotariado.gov.co</a:t>
          </a: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correspondencia@supernotariado.gov.co</a:t>
          </a:r>
        </a:p>
      </xdr:txBody>
    </xdr:sp>
    <xdr:clientData/>
  </xdr:twoCellAnchor>
  <xdr:twoCellAnchor>
    <xdr:from>
      <xdr:col>7</xdr:col>
      <xdr:colOff>219075</xdr:colOff>
      <xdr:row>96</xdr:row>
      <xdr:rowOff>152400</xdr:rowOff>
    </xdr:from>
    <xdr:to>
      <xdr:col>10</xdr:col>
      <xdr:colOff>295275</xdr:colOff>
      <xdr:row>102</xdr:row>
      <xdr:rowOff>0</xdr:rowOff>
    </xdr:to>
    <xdr:sp macro="" textlink="">
      <xdr:nvSpPr>
        <xdr:cNvPr id="1028" name="Cuadro de texto 2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324225" y="18126075"/>
          <a:ext cx="3209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Superintendencia de Notariado y Registro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26 No. 13 - 49 Int. 201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PBX 57 + (1) 3282121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Bogotá D.C.,  - Colombia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http://www.supernotariado.gov.co</a:t>
          </a: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correspondencia@supernotariado.gov.co</a:t>
          </a:r>
        </a:p>
      </xdr:txBody>
    </xdr:sp>
    <xdr:clientData/>
  </xdr:twoCellAnchor>
  <xdr:twoCellAnchor>
    <xdr:from>
      <xdr:col>7</xdr:col>
      <xdr:colOff>219075</xdr:colOff>
      <xdr:row>106</xdr:row>
      <xdr:rowOff>0</xdr:rowOff>
    </xdr:from>
    <xdr:to>
      <xdr:col>10</xdr:col>
      <xdr:colOff>295275</xdr:colOff>
      <xdr:row>111</xdr:row>
      <xdr:rowOff>9525</xdr:rowOff>
    </xdr:to>
    <xdr:sp macro="" textlink="">
      <xdr:nvSpPr>
        <xdr:cNvPr id="1029" name="Cuadro de texto 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324225" y="19621500"/>
          <a:ext cx="3209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Superintendencia de Notariado y Registro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26 No. 13 - 49 Int. 201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PBX 57 + (1) 3282121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Bogotá D.C.,  - Colombia</a:t>
          </a: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http://www.supernotariado.gov.co</a:t>
          </a: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correspondencia@supernotariado.gov.co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B177" totalsRowShown="0" headerRowDxfId="5" dataDxfId="3" headerRowBorderDxfId="4" tableBorderDxfId="2" headerRowCellStyle="Normal 16" dataCellStyle="Normal 2">
  <autoFilter ref="A1:B177"/>
  <tableColumns count="2">
    <tableColumn id="1" name="CONCEPTO" dataDxfId="1" dataCellStyle="Normal 2"/>
    <tableColumn id="2" name="RUBRO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59"/>
  <sheetViews>
    <sheetView tabSelected="1" zoomScaleNormal="100" zoomScaleSheetLayoutView="140" zoomScalePageLayoutView="140" workbookViewId="0">
      <selection activeCell="H20" sqref="H20:J20"/>
    </sheetView>
  </sheetViews>
  <sheetFormatPr baseColWidth="10" defaultColWidth="11.42578125" defaultRowHeight="12.75"/>
  <cols>
    <col min="1" max="1" width="2.7109375" style="3" customWidth="1"/>
    <col min="2" max="2" width="6.85546875" style="5" customWidth="1"/>
    <col min="3" max="4" width="4.85546875" style="5" bestFit="1" customWidth="1"/>
    <col min="5" max="5" width="11.140625" style="5" customWidth="1"/>
    <col min="6" max="6" width="5.5703125" style="5" customWidth="1"/>
    <col min="7" max="7" width="5.7109375" style="5" customWidth="1"/>
    <col min="8" max="8" width="21.28515625" style="5" customWidth="1"/>
    <col min="9" max="9" width="19.7109375" style="5" customWidth="1"/>
    <col min="10" max="10" width="7.140625" style="5" customWidth="1"/>
    <col min="11" max="11" width="6.42578125" style="5" customWidth="1"/>
    <col min="12" max="12" width="19.5703125" style="5" customWidth="1"/>
    <col min="13" max="19" width="11.42578125" style="7"/>
    <col min="20" max="16384" width="11.42578125" style="3"/>
  </cols>
  <sheetData>
    <row r="1" spans="2:16" ht="13.5" customHeight="1">
      <c r="B1" s="115" t="s">
        <v>0</v>
      </c>
      <c r="C1" s="116"/>
      <c r="D1" s="116"/>
      <c r="E1" s="117"/>
      <c r="F1" s="69" t="s">
        <v>1</v>
      </c>
      <c r="G1" s="69"/>
      <c r="H1" s="69"/>
      <c r="I1" s="69"/>
      <c r="J1" s="27" t="s">
        <v>2</v>
      </c>
      <c r="K1" s="59" t="s">
        <v>3</v>
      </c>
      <c r="L1" s="60"/>
      <c r="M1" s="8"/>
      <c r="N1" s="8"/>
      <c r="O1" s="8"/>
      <c r="P1" s="8"/>
    </row>
    <row r="2" spans="2:16" ht="12.75" customHeight="1">
      <c r="B2" s="118"/>
      <c r="C2" s="119"/>
      <c r="D2" s="119"/>
      <c r="E2" s="120"/>
      <c r="F2" s="70" t="s">
        <v>4</v>
      </c>
      <c r="G2" s="70"/>
      <c r="H2" s="70"/>
      <c r="I2" s="70"/>
      <c r="J2" s="26" t="s">
        <v>5</v>
      </c>
      <c r="K2" s="58">
        <v>1</v>
      </c>
      <c r="L2" s="61"/>
      <c r="N2" s="8"/>
      <c r="O2" s="8"/>
      <c r="P2" s="8"/>
    </row>
    <row r="3" spans="2:16" ht="11.25" customHeight="1">
      <c r="B3" s="118"/>
      <c r="C3" s="119"/>
      <c r="D3" s="119"/>
      <c r="E3" s="119"/>
      <c r="F3" s="121" t="s">
        <v>6</v>
      </c>
      <c r="G3" s="121"/>
      <c r="H3" s="121"/>
      <c r="I3" s="121"/>
      <c r="J3" s="123" t="s">
        <v>7</v>
      </c>
      <c r="K3" s="124"/>
      <c r="L3" s="125"/>
      <c r="N3" s="8"/>
      <c r="O3" s="8"/>
      <c r="P3" s="8"/>
    </row>
    <row r="4" spans="2:16" ht="6" customHeight="1">
      <c r="B4" s="28"/>
      <c r="C4" s="29"/>
      <c r="D4" s="29"/>
      <c r="E4" s="29"/>
      <c r="F4" s="122"/>
      <c r="G4" s="122"/>
      <c r="H4" s="122"/>
      <c r="I4" s="122"/>
      <c r="J4" s="126"/>
      <c r="K4" s="127"/>
      <c r="L4" s="128"/>
      <c r="N4" s="8"/>
      <c r="O4" s="8"/>
      <c r="P4" s="8"/>
    </row>
    <row r="5" spans="2:16" ht="16.5" customHeight="1">
      <c r="B5" s="132" t="s">
        <v>8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N5" s="8"/>
      <c r="O5" s="8"/>
      <c r="P5" s="8"/>
    </row>
    <row r="6" spans="2:16">
      <c r="B6" s="135" t="s">
        <v>9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N6" s="8"/>
      <c r="O6" s="8"/>
      <c r="P6" s="8"/>
    </row>
    <row r="7" spans="2:16" ht="14.25" customHeight="1">
      <c r="B7" s="62" t="s">
        <v>10</v>
      </c>
      <c r="C7" s="63"/>
      <c r="D7" s="63"/>
      <c r="E7" s="63"/>
      <c r="F7" s="63"/>
      <c r="G7" s="63"/>
      <c r="H7" s="63"/>
      <c r="I7" s="63"/>
      <c r="J7" s="63"/>
      <c r="K7" s="63"/>
      <c r="L7" s="64"/>
      <c r="N7" s="8"/>
      <c r="O7" s="8"/>
      <c r="P7" s="8"/>
    </row>
    <row r="8" spans="2:16" ht="13.5" customHeight="1">
      <c r="B8" s="54" t="s">
        <v>11</v>
      </c>
      <c r="C8" s="55"/>
      <c r="D8" s="55"/>
      <c r="E8" s="56"/>
      <c r="F8" s="65" t="s">
        <v>298</v>
      </c>
      <c r="G8" s="66"/>
      <c r="H8" s="52"/>
      <c r="I8" s="52"/>
      <c r="J8" s="52"/>
      <c r="K8" s="52"/>
      <c r="L8" s="53"/>
      <c r="N8" s="8"/>
      <c r="O8" s="8"/>
      <c r="P8" s="8"/>
    </row>
    <row r="9" spans="2:16" ht="13.5" customHeight="1">
      <c r="B9" s="57" t="s">
        <v>12</v>
      </c>
      <c r="C9" s="58"/>
      <c r="D9" s="58"/>
      <c r="E9" s="58"/>
      <c r="F9" s="67"/>
      <c r="G9" s="68"/>
      <c r="H9" s="52"/>
      <c r="I9" s="52"/>
      <c r="J9" s="52"/>
      <c r="K9" s="52"/>
      <c r="L9" s="53"/>
      <c r="N9" s="8"/>
      <c r="O9" s="8"/>
      <c r="P9" s="8"/>
    </row>
    <row r="10" spans="2:16" ht="13.5" customHeight="1">
      <c r="B10" s="57" t="s">
        <v>13</v>
      </c>
      <c r="C10" s="58"/>
      <c r="D10" s="58"/>
      <c r="E10" s="58"/>
      <c r="F10" s="51"/>
      <c r="G10" s="52"/>
      <c r="H10" s="52"/>
      <c r="I10" s="52"/>
      <c r="J10" s="52"/>
      <c r="K10" s="52"/>
      <c r="L10" s="53"/>
      <c r="N10" s="8"/>
      <c r="O10" s="8"/>
      <c r="P10" s="8"/>
    </row>
    <row r="11" spans="2:16" ht="13.5" customHeight="1">
      <c r="B11" s="57" t="s">
        <v>14</v>
      </c>
      <c r="C11" s="58"/>
      <c r="D11" s="58"/>
      <c r="E11" s="58"/>
      <c r="F11" s="98"/>
      <c r="G11" s="98"/>
      <c r="H11" s="98"/>
      <c r="I11" s="98"/>
      <c r="J11" s="98"/>
      <c r="K11" s="98"/>
      <c r="L11" s="99"/>
      <c r="N11" s="8"/>
      <c r="O11" s="8"/>
      <c r="P11" s="8"/>
    </row>
    <row r="12" spans="2:16" ht="13.5" customHeight="1">
      <c r="B12" s="57" t="s">
        <v>15</v>
      </c>
      <c r="C12" s="58"/>
      <c r="D12" s="58"/>
      <c r="E12" s="58"/>
      <c r="F12" s="100">
        <f ca="1">TODAY()</f>
        <v>45342</v>
      </c>
      <c r="G12" s="101"/>
      <c r="H12" s="101"/>
      <c r="I12" s="101"/>
      <c r="J12" s="101"/>
      <c r="K12" s="101"/>
      <c r="L12" s="102"/>
      <c r="N12" s="8"/>
      <c r="O12" s="8"/>
      <c r="P12" s="8"/>
    </row>
    <row r="13" spans="2:16" ht="6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N13" s="8"/>
      <c r="O13" s="8"/>
      <c r="P13" s="8"/>
    </row>
    <row r="14" spans="2:16" ht="12" customHeight="1" thickBot="1">
      <c r="B14" s="95" t="s">
        <v>16</v>
      </c>
      <c r="C14" s="96"/>
      <c r="D14" s="96"/>
      <c r="E14" s="96"/>
      <c r="F14" s="96"/>
      <c r="G14" s="96"/>
      <c r="H14" s="96"/>
      <c r="I14" s="96"/>
      <c r="J14" s="96"/>
      <c r="K14" s="96"/>
      <c r="L14" s="97"/>
      <c r="N14" s="8"/>
      <c r="O14" s="8"/>
      <c r="P14" s="8"/>
    </row>
    <row r="15" spans="2:16" ht="38.25" customHeight="1">
      <c r="B15" s="93" t="s">
        <v>17</v>
      </c>
      <c r="C15" s="94"/>
      <c r="D15" s="94"/>
      <c r="E15" s="94"/>
      <c r="F15" s="90"/>
      <c r="G15" s="91"/>
      <c r="H15" s="91"/>
      <c r="I15" s="91"/>
      <c r="J15" s="91"/>
      <c r="K15" s="91"/>
      <c r="L15" s="92"/>
      <c r="N15" s="8"/>
      <c r="O15" s="8"/>
      <c r="P15" s="8"/>
    </row>
    <row r="16" spans="2:16" ht="13.5" customHeight="1">
      <c r="B16" s="106" t="s">
        <v>18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N16" s="8"/>
      <c r="O16" s="8"/>
      <c r="P16" s="8"/>
    </row>
    <row r="17" spans="1:19" s="4" customFormat="1" ht="20.25" customHeight="1" thickBot="1">
      <c r="B17" s="138" t="s">
        <v>19</v>
      </c>
      <c r="C17" s="139"/>
      <c r="D17" s="139"/>
      <c r="E17" s="139"/>
      <c r="F17" s="139"/>
      <c r="G17" s="139"/>
      <c r="H17" s="71" t="s">
        <v>20</v>
      </c>
      <c r="I17" s="72"/>
      <c r="J17" s="72"/>
      <c r="K17" s="73" t="s">
        <v>21</v>
      </c>
      <c r="L17" s="74"/>
      <c r="M17" s="9"/>
      <c r="N17" s="10"/>
      <c r="O17" s="10"/>
      <c r="P17" s="10"/>
      <c r="Q17" s="9"/>
      <c r="R17" s="9"/>
      <c r="S17" s="9"/>
    </row>
    <row r="18" spans="1:19" s="4" customFormat="1" ht="26.25" customHeight="1" thickBot="1">
      <c r="A18" s="4">
        <v>1</v>
      </c>
      <c r="B18" s="42" t="str">
        <f>IF(H18="","",+VLOOKUP(H18,'catálogo 2024'!$A$2:$B$171,2,FALSE))</f>
        <v>A-03-10-01-001 Recurso21</v>
      </c>
      <c r="C18" s="43"/>
      <c r="D18" s="43"/>
      <c r="E18" s="43"/>
      <c r="F18" s="43"/>
      <c r="G18" s="44"/>
      <c r="H18" s="38" t="s">
        <v>347</v>
      </c>
      <c r="I18" s="39"/>
      <c r="J18" s="109"/>
      <c r="K18" s="110">
        <v>1</v>
      </c>
      <c r="L18" s="111"/>
      <c r="M18" s="9"/>
      <c r="N18" s="10"/>
      <c r="O18" s="10"/>
      <c r="P18" s="10"/>
      <c r="Q18" s="9"/>
      <c r="R18" s="9"/>
      <c r="S18" s="9"/>
    </row>
    <row r="19" spans="1:19" s="4" customFormat="1" ht="18" customHeight="1" thickBot="1">
      <c r="A19" s="4">
        <v>2</v>
      </c>
      <c r="B19" s="42" t="str">
        <f>IF(H19="","",+VLOOKUP(H19,'catálogo 2024'!$A$2:$B$171,2,FALSE))</f>
        <v>A-03-10-01-002 Recurso21</v>
      </c>
      <c r="C19" s="43"/>
      <c r="D19" s="43"/>
      <c r="E19" s="43"/>
      <c r="F19" s="43"/>
      <c r="G19" s="44"/>
      <c r="H19" s="38" t="s">
        <v>348</v>
      </c>
      <c r="I19" s="39"/>
      <c r="J19" s="109"/>
      <c r="K19" s="110"/>
      <c r="L19" s="111"/>
      <c r="M19" s="9"/>
      <c r="N19" s="10"/>
      <c r="O19" s="10"/>
      <c r="P19" s="10"/>
      <c r="Q19" s="9"/>
      <c r="R19" s="9"/>
      <c r="S19" s="9"/>
    </row>
    <row r="20" spans="1:19" s="4" customFormat="1" ht="18" customHeight="1" thickBot="1">
      <c r="A20" s="4">
        <v>3</v>
      </c>
      <c r="B20" s="42" t="str">
        <f>IF(H20="","",+VLOOKUP(H20,'catálogo 2024'!$A$2:$B$171,2,FALSE))</f>
        <v>C-1209-0800-15-10305B-1209007-0224 Recurso 14</v>
      </c>
      <c r="C20" s="43"/>
      <c r="D20" s="43"/>
      <c r="E20" s="43"/>
      <c r="F20" s="43"/>
      <c r="G20" s="44"/>
      <c r="H20" s="38" t="s">
        <v>345</v>
      </c>
      <c r="I20" s="39"/>
      <c r="J20" s="109"/>
      <c r="K20" s="110"/>
      <c r="L20" s="111"/>
      <c r="M20" s="9"/>
      <c r="N20" s="10"/>
      <c r="O20" s="10"/>
      <c r="P20" s="10"/>
      <c r="Q20" s="9"/>
      <c r="R20" s="9"/>
      <c r="S20" s="9"/>
    </row>
    <row r="21" spans="1:19" s="4" customFormat="1" ht="18" customHeight="1" thickBot="1">
      <c r="A21" s="4">
        <v>4</v>
      </c>
      <c r="B21" s="42" t="str">
        <f>IF(H21="","",+VLOOKUP(H21,'catálogo 2024'!$A$2:$B$171,2,FALSE))</f>
        <v/>
      </c>
      <c r="C21" s="43"/>
      <c r="D21" s="43"/>
      <c r="E21" s="43"/>
      <c r="F21" s="43"/>
      <c r="G21" s="44"/>
      <c r="H21" s="38"/>
      <c r="I21" s="39"/>
      <c r="J21" s="109"/>
      <c r="K21" s="110"/>
      <c r="L21" s="111"/>
      <c r="M21" s="9"/>
      <c r="N21" s="10"/>
      <c r="O21" s="10"/>
      <c r="P21" s="10"/>
      <c r="Q21" s="36"/>
      <c r="R21" s="9"/>
      <c r="S21" s="9"/>
    </row>
    <row r="22" spans="1:19" s="4" customFormat="1" ht="18" customHeight="1" thickBot="1">
      <c r="A22" s="4">
        <v>5</v>
      </c>
      <c r="B22" s="42" t="str">
        <f>IF(H22="","",+VLOOKUP(H22,'catálogo 2024'!$A$2:$B$171,2,FALSE))</f>
        <v/>
      </c>
      <c r="C22" s="43"/>
      <c r="D22" s="43"/>
      <c r="E22" s="43"/>
      <c r="F22" s="43"/>
      <c r="G22" s="44"/>
      <c r="H22" s="38"/>
      <c r="I22" s="39"/>
      <c r="J22" s="109"/>
      <c r="K22" s="148"/>
      <c r="L22" s="149"/>
      <c r="M22" s="9"/>
      <c r="N22" s="10"/>
      <c r="O22" s="10"/>
      <c r="P22" s="10"/>
      <c r="Q22" s="9"/>
      <c r="R22" s="9"/>
      <c r="S22" s="9"/>
    </row>
    <row r="23" spans="1:19" s="4" customFormat="1" ht="18" customHeight="1" thickBot="1">
      <c r="A23" s="4">
        <v>6</v>
      </c>
      <c r="B23" s="42" t="str">
        <f>IF(H23="","",+VLOOKUP(H23,'catálogo 2024'!$A$2:$B$171,2,FALSE))</f>
        <v/>
      </c>
      <c r="C23" s="43"/>
      <c r="D23" s="43"/>
      <c r="E23" s="43"/>
      <c r="F23" s="43"/>
      <c r="G23" s="44"/>
      <c r="H23" s="38"/>
      <c r="I23" s="39"/>
      <c r="J23" s="39"/>
      <c r="K23" s="40"/>
      <c r="L23" s="41"/>
      <c r="M23" s="9"/>
      <c r="N23" s="10"/>
      <c r="O23" s="10"/>
      <c r="P23" s="10"/>
      <c r="Q23" s="9"/>
      <c r="R23" s="9"/>
      <c r="S23" s="9"/>
    </row>
    <row r="24" spans="1:19" s="4" customFormat="1" ht="18" customHeight="1" thickBot="1">
      <c r="A24" s="4">
        <v>7</v>
      </c>
      <c r="B24" s="42" t="str">
        <f>IF(H24="","",+VLOOKUP(H24,'catálogo 2024'!$A$2:$B$171,2,FALSE))</f>
        <v/>
      </c>
      <c r="C24" s="43"/>
      <c r="D24" s="43"/>
      <c r="E24" s="43"/>
      <c r="F24" s="43"/>
      <c r="G24" s="44"/>
      <c r="H24" s="38"/>
      <c r="I24" s="39"/>
      <c r="J24" s="39"/>
      <c r="K24" s="40"/>
      <c r="L24" s="41"/>
      <c r="M24" s="9"/>
      <c r="N24" s="10"/>
      <c r="O24" s="10"/>
      <c r="P24" s="10"/>
      <c r="Q24" s="9"/>
      <c r="R24" s="9"/>
      <c r="S24" s="9"/>
    </row>
    <row r="25" spans="1:19" s="4" customFormat="1" ht="18" customHeight="1" thickBot="1">
      <c r="A25" s="4">
        <v>8</v>
      </c>
      <c r="B25" s="42" t="str">
        <f>IF(H25="","",+VLOOKUP(H25,'catálogo 2024'!$A$2:$B$171,2,FALSE))</f>
        <v/>
      </c>
      <c r="C25" s="43"/>
      <c r="D25" s="43"/>
      <c r="E25" s="43"/>
      <c r="F25" s="43"/>
      <c r="G25" s="44"/>
      <c r="H25" s="38"/>
      <c r="I25" s="39"/>
      <c r="J25" s="39"/>
      <c r="K25" s="40"/>
      <c r="L25" s="41"/>
      <c r="M25" s="9"/>
      <c r="N25" s="10"/>
      <c r="O25" s="10"/>
      <c r="P25" s="10"/>
      <c r="Q25" s="9"/>
      <c r="R25" s="9"/>
      <c r="S25" s="9"/>
    </row>
    <row r="26" spans="1:19" s="4" customFormat="1" ht="18" customHeight="1" thickBot="1">
      <c r="A26" s="4">
        <v>9</v>
      </c>
      <c r="B26" s="42" t="str">
        <f>IF(H26="","",+VLOOKUP(H26,'catálogo 2024'!$A$2:$B$171,2,FALSE))</f>
        <v/>
      </c>
      <c r="C26" s="43"/>
      <c r="D26" s="43"/>
      <c r="E26" s="43"/>
      <c r="F26" s="43"/>
      <c r="G26" s="44"/>
      <c r="H26" s="38"/>
      <c r="I26" s="39"/>
      <c r="J26" s="39"/>
      <c r="K26" s="40"/>
      <c r="L26" s="41"/>
      <c r="M26" s="9"/>
      <c r="N26" s="10"/>
      <c r="O26" s="10"/>
      <c r="P26" s="10"/>
      <c r="Q26" s="36"/>
      <c r="R26" s="9"/>
      <c r="S26" s="9"/>
    </row>
    <row r="27" spans="1:19" s="4" customFormat="1" ht="18" customHeight="1" thickBot="1">
      <c r="A27" s="4">
        <v>10</v>
      </c>
      <c r="B27" s="42" t="str">
        <f>IF(H27="","",+VLOOKUP(H27,'catálogo 2024'!$A$2:$B$171,2,FALSE))</f>
        <v/>
      </c>
      <c r="C27" s="43"/>
      <c r="D27" s="43"/>
      <c r="E27" s="43"/>
      <c r="F27" s="43"/>
      <c r="G27" s="44"/>
      <c r="H27" s="38"/>
      <c r="I27" s="39"/>
      <c r="J27" s="39"/>
      <c r="K27" s="40"/>
      <c r="L27" s="41"/>
      <c r="M27" s="9"/>
      <c r="N27" s="10"/>
      <c r="O27" s="10"/>
      <c r="P27" s="10"/>
      <c r="Q27" s="9"/>
      <c r="R27" s="9"/>
      <c r="S27" s="9"/>
    </row>
    <row r="28" spans="1:19" s="4" customFormat="1" ht="18" customHeight="1" thickBot="1">
      <c r="A28" s="4">
        <v>11</v>
      </c>
      <c r="B28" s="42" t="str">
        <f>IF(H28="","",+VLOOKUP(H28,'catálogo 2024'!$A$2:$B$171,2,FALSE))</f>
        <v/>
      </c>
      <c r="C28" s="43"/>
      <c r="D28" s="43"/>
      <c r="E28" s="43"/>
      <c r="F28" s="43"/>
      <c r="G28" s="44"/>
      <c r="H28" s="38"/>
      <c r="I28" s="39"/>
      <c r="J28" s="39"/>
      <c r="K28" s="40"/>
      <c r="L28" s="41"/>
      <c r="M28" s="9"/>
      <c r="N28" s="10"/>
      <c r="O28" s="10"/>
      <c r="P28" s="10"/>
      <c r="Q28" s="9"/>
      <c r="R28" s="9"/>
      <c r="S28" s="9"/>
    </row>
    <row r="29" spans="1:19" s="4" customFormat="1" ht="18" customHeight="1" thickBot="1">
      <c r="A29" s="4">
        <v>12</v>
      </c>
      <c r="B29" s="42" t="str">
        <f>IF(H29="","",+VLOOKUP(H29,'catálogo 2024'!$A$2:$B$171,2,FALSE))</f>
        <v/>
      </c>
      <c r="C29" s="43"/>
      <c r="D29" s="43"/>
      <c r="E29" s="43"/>
      <c r="F29" s="43"/>
      <c r="G29" s="44"/>
      <c r="H29" s="38"/>
      <c r="I29" s="39"/>
      <c r="J29" s="39"/>
      <c r="K29" s="40"/>
      <c r="L29" s="41"/>
      <c r="M29" s="9"/>
      <c r="N29" s="10"/>
      <c r="O29" s="10"/>
      <c r="P29" s="10"/>
      <c r="Q29" s="9"/>
      <c r="R29" s="9"/>
      <c r="S29" s="9"/>
    </row>
    <row r="30" spans="1:19" s="4" customFormat="1" ht="18" customHeight="1" thickBot="1">
      <c r="A30" s="4">
        <v>13</v>
      </c>
      <c r="B30" s="42" t="str">
        <f>IF(H30="","",+VLOOKUP(H30,'catálogo 2024'!$A$2:$B$171,2,FALSE))</f>
        <v/>
      </c>
      <c r="C30" s="43"/>
      <c r="D30" s="43"/>
      <c r="E30" s="43"/>
      <c r="F30" s="43"/>
      <c r="G30" s="44"/>
      <c r="H30" s="38"/>
      <c r="I30" s="39"/>
      <c r="J30" s="39"/>
      <c r="K30" s="40"/>
      <c r="L30" s="41"/>
      <c r="M30" s="9"/>
      <c r="N30" s="10"/>
      <c r="O30" s="10"/>
      <c r="P30" s="10"/>
      <c r="Q30" s="9"/>
      <c r="R30" s="9"/>
      <c r="S30" s="9"/>
    </row>
    <row r="31" spans="1:19" s="4" customFormat="1" ht="18" customHeight="1" thickBot="1">
      <c r="A31" s="4">
        <v>14</v>
      </c>
      <c r="B31" s="42" t="str">
        <f>IF(H31="","",+VLOOKUP(H31,'catálogo 2024'!$A$2:$B$171,2,FALSE))</f>
        <v/>
      </c>
      <c r="C31" s="43"/>
      <c r="D31" s="43"/>
      <c r="E31" s="43"/>
      <c r="F31" s="43"/>
      <c r="G31" s="44"/>
      <c r="H31" s="38"/>
      <c r="I31" s="39"/>
      <c r="J31" s="39"/>
      <c r="K31" s="40"/>
      <c r="L31" s="41"/>
      <c r="M31" s="9"/>
      <c r="N31" s="10"/>
      <c r="O31" s="10"/>
      <c r="P31" s="10"/>
      <c r="Q31" s="9"/>
      <c r="R31" s="9"/>
      <c r="S31" s="9"/>
    </row>
    <row r="32" spans="1:19" s="4" customFormat="1" ht="18" customHeight="1" thickBot="1">
      <c r="A32" s="4">
        <v>16</v>
      </c>
      <c r="B32" s="42" t="str">
        <f>IF(H32="","",+VLOOKUP(H32,'catálogo 2024'!$A$2:$B$171,2,FALSE))</f>
        <v/>
      </c>
      <c r="C32" s="43"/>
      <c r="D32" s="43"/>
      <c r="E32" s="43"/>
      <c r="F32" s="43"/>
      <c r="G32" s="44"/>
      <c r="H32" s="38"/>
      <c r="I32" s="39"/>
      <c r="J32" s="39"/>
      <c r="K32" s="40"/>
      <c r="L32" s="41"/>
      <c r="M32" s="9"/>
      <c r="N32" s="10"/>
      <c r="O32" s="10"/>
      <c r="P32" s="10"/>
      <c r="Q32" s="36"/>
      <c r="R32" s="9"/>
      <c r="S32" s="9"/>
    </row>
    <row r="33" spans="1:19" s="4" customFormat="1" ht="18" customHeight="1" thickBot="1">
      <c r="A33" s="4">
        <v>16</v>
      </c>
      <c r="B33" s="42" t="str">
        <f>IF(H33="","",+VLOOKUP(H33,'catálogo 2024'!$A$2:$B$171,2,FALSE))</f>
        <v/>
      </c>
      <c r="C33" s="43"/>
      <c r="D33" s="43"/>
      <c r="E33" s="43"/>
      <c r="F33" s="43"/>
      <c r="G33" s="44"/>
      <c r="H33" s="38"/>
      <c r="I33" s="39"/>
      <c r="J33" s="39"/>
      <c r="K33" s="40"/>
      <c r="L33" s="41"/>
      <c r="M33" s="9"/>
      <c r="N33" s="10"/>
      <c r="O33" s="10"/>
      <c r="P33" s="10"/>
      <c r="Q33" s="9"/>
      <c r="R33" s="9"/>
      <c r="S33" s="9"/>
    </row>
    <row r="34" spans="1:19" s="4" customFormat="1" ht="18" customHeight="1" thickBot="1">
      <c r="A34" s="4">
        <v>17</v>
      </c>
      <c r="B34" s="42" t="str">
        <f>IF(H34="","",+VLOOKUP(H34,'catálogo 2024'!$A$2:$B$171,2,FALSE))</f>
        <v/>
      </c>
      <c r="C34" s="43"/>
      <c r="D34" s="43"/>
      <c r="E34" s="43"/>
      <c r="F34" s="43"/>
      <c r="G34" s="44"/>
      <c r="H34" s="38"/>
      <c r="I34" s="39"/>
      <c r="J34" s="39"/>
      <c r="K34" s="40"/>
      <c r="L34" s="41"/>
      <c r="M34" s="9"/>
      <c r="N34" s="10"/>
      <c r="O34" s="10"/>
      <c r="P34" s="10"/>
      <c r="Q34" s="9"/>
      <c r="R34" s="9"/>
      <c r="S34" s="9"/>
    </row>
    <row r="35" spans="1:19" s="4" customFormat="1" ht="18" customHeight="1" thickBot="1">
      <c r="A35" s="4">
        <v>18</v>
      </c>
      <c r="B35" s="42" t="str">
        <f>IF(H35="","",+VLOOKUP(H35,'catálogo 2024'!$A$2:$B$171,2,FALSE))</f>
        <v/>
      </c>
      <c r="C35" s="43"/>
      <c r="D35" s="43"/>
      <c r="E35" s="43"/>
      <c r="F35" s="43"/>
      <c r="G35" s="44"/>
      <c r="H35" s="45"/>
      <c r="I35" s="46"/>
      <c r="J35" s="46"/>
      <c r="K35" s="40"/>
      <c r="L35" s="41"/>
      <c r="M35" s="9"/>
      <c r="N35" s="10"/>
      <c r="O35" s="10"/>
      <c r="P35" s="10"/>
      <c r="Q35" s="9"/>
      <c r="R35" s="9"/>
      <c r="S35" s="9"/>
    </row>
    <row r="36" spans="1:19" s="4" customFormat="1" ht="18" customHeight="1" thickBot="1">
      <c r="A36" s="4">
        <v>19</v>
      </c>
      <c r="B36" s="42" t="str">
        <f>IF(H36="","",+VLOOKUP(H36,'catálogo 2024'!$A$2:$B$171,2,FALSE))</f>
        <v/>
      </c>
      <c r="C36" s="43"/>
      <c r="D36" s="43"/>
      <c r="E36" s="43"/>
      <c r="F36" s="43"/>
      <c r="G36" s="44"/>
      <c r="H36" s="47"/>
      <c r="I36" s="48"/>
      <c r="J36" s="48"/>
      <c r="K36" s="49"/>
      <c r="L36" s="50"/>
      <c r="M36" s="9"/>
      <c r="N36" s="10"/>
      <c r="O36" s="10"/>
      <c r="P36" s="10"/>
      <c r="Q36" s="9"/>
      <c r="R36" s="9"/>
      <c r="S36" s="9"/>
    </row>
    <row r="37" spans="1:19" s="4" customFormat="1" ht="14.25" customHeight="1" thickBot="1">
      <c r="B37" s="155" t="s">
        <v>25</v>
      </c>
      <c r="C37" s="156"/>
      <c r="D37" s="156"/>
      <c r="E37" s="156"/>
      <c r="F37" s="156"/>
      <c r="G37" s="156"/>
      <c r="H37" s="156"/>
      <c r="I37" s="156"/>
      <c r="J37" s="156"/>
      <c r="K37" s="146">
        <f>SUM(K18:L36)</f>
        <v>1</v>
      </c>
      <c r="L37" s="147"/>
      <c r="M37" s="9"/>
      <c r="N37" s="10"/>
      <c r="O37" s="10"/>
      <c r="P37" s="10"/>
      <c r="Q37" s="9"/>
      <c r="R37" s="9"/>
      <c r="S37" s="9"/>
    </row>
    <row r="38" spans="1:19" ht="12" customHeight="1">
      <c r="B38" s="140" t="s">
        <v>26</v>
      </c>
      <c r="C38" s="141"/>
      <c r="D38" s="141"/>
      <c r="E38" s="142"/>
      <c r="F38" s="152"/>
      <c r="G38" s="153"/>
      <c r="H38" s="153"/>
      <c r="I38" s="154"/>
      <c r="J38" s="35" t="s">
        <v>27</v>
      </c>
      <c r="K38" s="33"/>
      <c r="L38" s="34"/>
      <c r="N38" s="8"/>
      <c r="O38" s="8"/>
      <c r="P38" s="8"/>
    </row>
    <row r="39" spans="1:19" ht="12.75" customHeight="1" thickBot="1">
      <c r="B39" s="18" t="s">
        <v>28</v>
      </c>
      <c r="C39" s="17"/>
      <c r="D39" s="19" t="s">
        <v>29</v>
      </c>
      <c r="E39" s="17"/>
      <c r="F39" s="13" t="s">
        <v>30</v>
      </c>
      <c r="G39" s="14"/>
      <c r="H39" s="16"/>
      <c r="I39" s="14"/>
      <c r="J39" s="14"/>
      <c r="K39" s="14"/>
      <c r="L39" s="15"/>
      <c r="N39" s="8"/>
      <c r="O39" s="8"/>
      <c r="P39" s="8"/>
    </row>
    <row r="40" spans="1:19" ht="16.5" customHeight="1">
      <c r="B40" s="150" t="s">
        <v>31</v>
      </c>
      <c r="C40" s="151"/>
      <c r="D40" s="151"/>
      <c r="E40" s="151"/>
      <c r="F40" s="96"/>
      <c r="G40" s="96"/>
      <c r="H40" s="96"/>
      <c r="I40" s="96"/>
      <c r="J40" s="96"/>
      <c r="K40" s="96"/>
      <c r="L40" s="97"/>
      <c r="N40" s="8"/>
      <c r="O40" s="8"/>
      <c r="P40" s="8"/>
    </row>
    <row r="41" spans="1:19" ht="15.75" customHeight="1">
      <c r="B41" s="86" t="s">
        <v>32</v>
      </c>
      <c r="C41" s="87"/>
      <c r="D41" s="87"/>
      <c r="E41" s="87"/>
      <c r="F41" s="87"/>
      <c r="G41" s="143"/>
      <c r="H41" s="144"/>
      <c r="I41" s="144"/>
      <c r="J41" s="144"/>
      <c r="K41" s="144"/>
      <c r="L41" s="145"/>
      <c r="N41" s="8"/>
      <c r="O41" s="8"/>
      <c r="P41" s="8"/>
    </row>
    <row r="42" spans="1:19" ht="17.25" customHeight="1">
      <c r="B42" s="79" t="s">
        <v>33</v>
      </c>
      <c r="C42" s="58"/>
      <c r="D42" s="58"/>
      <c r="E42" s="58"/>
      <c r="F42" s="58"/>
      <c r="G42" s="80"/>
      <c r="H42" s="81"/>
      <c r="I42" s="81"/>
      <c r="J42" s="81"/>
      <c r="K42" s="81"/>
      <c r="L42" s="82"/>
      <c r="N42" s="8"/>
      <c r="O42" s="8"/>
      <c r="P42" s="8"/>
    </row>
    <row r="43" spans="1:19" ht="18" customHeight="1">
      <c r="B43" s="75" t="s">
        <v>34</v>
      </c>
      <c r="C43" s="76"/>
      <c r="D43" s="76"/>
      <c r="E43" s="76"/>
      <c r="F43" s="76"/>
      <c r="G43" s="77"/>
      <c r="H43" s="77"/>
      <c r="I43" s="77"/>
      <c r="J43" s="77"/>
      <c r="K43" s="77"/>
      <c r="L43" s="78"/>
      <c r="N43" s="8"/>
      <c r="O43" s="8"/>
      <c r="P43" s="8"/>
    </row>
    <row r="44" spans="1:19" ht="15.75" customHeight="1">
      <c r="B44" s="86" t="s">
        <v>35</v>
      </c>
      <c r="C44" s="87"/>
      <c r="D44" s="87"/>
      <c r="E44" s="87"/>
      <c r="F44" s="87"/>
      <c r="G44" s="83"/>
      <c r="H44" s="84"/>
      <c r="I44" s="84"/>
      <c r="J44" s="84"/>
      <c r="K44" s="84"/>
      <c r="L44" s="85"/>
      <c r="N44" s="8"/>
      <c r="O44" s="8"/>
      <c r="P44" s="8"/>
    </row>
    <row r="45" spans="1:19" ht="15.75" customHeight="1">
      <c r="B45" s="79" t="s">
        <v>33</v>
      </c>
      <c r="C45" s="58"/>
      <c r="D45" s="58"/>
      <c r="E45" s="58"/>
      <c r="F45" s="58"/>
      <c r="G45" s="80"/>
      <c r="H45" s="81"/>
      <c r="I45" s="81"/>
      <c r="J45" s="81"/>
      <c r="K45" s="81"/>
      <c r="L45" s="82"/>
    </row>
    <row r="46" spans="1:19" ht="17.25" customHeight="1">
      <c r="B46" s="75" t="s">
        <v>34</v>
      </c>
      <c r="C46" s="76"/>
      <c r="D46" s="76"/>
      <c r="E46" s="76"/>
      <c r="F46" s="76"/>
      <c r="G46" s="77"/>
      <c r="H46" s="77"/>
      <c r="I46" s="77"/>
      <c r="J46" s="77"/>
      <c r="K46" s="77"/>
      <c r="L46" s="78"/>
    </row>
    <row r="47" spans="1:19" ht="17.25" customHeight="1">
      <c r="B47" s="86" t="s">
        <v>36</v>
      </c>
      <c r="C47" s="87"/>
      <c r="D47" s="87"/>
      <c r="E47" s="87"/>
      <c r="F47" s="87"/>
      <c r="G47" s="88"/>
      <c r="H47" s="88"/>
      <c r="I47" s="88"/>
      <c r="J47" s="88"/>
      <c r="K47" s="88"/>
      <c r="L47" s="89"/>
    </row>
    <row r="48" spans="1:19" ht="17.25" customHeight="1">
      <c r="B48" s="79" t="s">
        <v>37</v>
      </c>
      <c r="C48" s="58"/>
      <c r="D48" s="58"/>
      <c r="E48" s="58"/>
      <c r="F48" s="58"/>
      <c r="G48" s="80"/>
      <c r="H48" s="81"/>
      <c r="I48" s="81"/>
      <c r="J48" s="81"/>
      <c r="K48" s="81"/>
      <c r="L48" s="82"/>
    </row>
    <row r="49" spans="2:19" ht="15" customHeight="1">
      <c r="B49" s="75" t="s">
        <v>38</v>
      </c>
      <c r="C49" s="76"/>
      <c r="D49" s="76"/>
      <c r="E49" s="76"/>
      <c r="F49" s="76"/>
      <c r="G49" s="77"/>
      <c r="H49" s="77"/>
      <c r="I49" s="77"/>
      <c r="J49" s="77"/>
      <c r="K49" s="77"/>
      <c r="L49" s="78"/>
    </row>
    <row r="50" spans="2:19" s="25" customFormat="1" ht="55.15" customHeight="1">
      <c r="B50" s="129" t="s">
        <v>39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7"/>
      <c r="N50" s="7"/>
      <c r="O50" s="7"/>
      <c r="P50" s="7"/>
      <c r="Q50" s="7"/>
      <c r="R50" s="7"/>
      <c r="S50" s="7"/>
    </row>
    <row r="51" spans="2:19" ht="13.5" customHeight="1">
      <c r="B51" s="112" t="s">
        <v>40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4"/>
    </row>
    <row r="52" spans="2:19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9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9">
      <c r="B54" s="6"/>
      <c r="C54" s="6"/>
      <c r="D54" s="6"/>
      <c r="E54" s="30"/>
      <c r="F54" s="6"/>
      <c r="G54" s="6"/>
      <c r="H54" s="6"/>
      <c r="I54" s="6"/>
      <c r="J54" s="6"/>
      <c r="K54" s="6"/>
      <c r="L54" s="6"/>
    </row>
    <row r="55" spans="2:19">
      <c r="B55" s="6"/>
      <c r="C55" s="6"/>
      <c r="D55" s="6"/>
      <c r="E55" s="31"/>
      <c r="F55" s="6"/>
      <c r="G55" s="6"/>
      <c r="H55" s="6"/>
      <c r="I55" s="6"/>
      <c r="J55" s="6"/>
      <c r="K55" s="6"/>
      <c r="L55" s="6"/>
    </row>
    <row r="56" spans="2:19">
      <c r="B56" s="6"/>
      <c r="C56" s="6"/>
      <c r="D56" s="6"/>
      <c r="E56" s="31"/>
      <c r="F56" s="6"/>
      <c r="G56" s="6"/>
      <c r="H56" s="6"/>
      <c r="I56" s="6"/>
      <c r="J56" s="6"/>
      <c r="K56" s="6"/>
      <c r="L56" s="6"/>
    </row>
    <row r="57" spans="2:19">
      <c r="B57" s="6"/>
      <c r="C57" s="6"/>
      <c r="D57" s="6"/>
      <c r="E57" s="31"/>
      <c r="F57" s="6"/>
      <c r="G57" s="6"/>
      <c r="H57" s="6"/>
      <c r="I57" s="6"/>
      <c r="J57" s="6"/>
      <c r="K57" s="6"/>
      <c r="L57" s="6"/>
    </row>
    <row r="58" spans="2:19" ht="15">
      <c r="B58" s="6"/>
      <c r="C58" s="6"/>
      <c r="D58" s="6"/>
      <c r="E58" s="32"/>
      <c r="F58" s="6"/>
      <c r="G58" s="6"/>
      <c r="H58" s="6"/>
      <c r="I58" s="6"/>
      <c r="J58" s="6"/>
      <c r="K58" s="6"/>
      <c r="L58" s="6"/>
    </row>
    <row r="59" spans="2:19">
      <c r="B59" s="6"/>
      <c r="C59" s="6"/>
      <c r="D59" s="6"/>
      <c r="E59" s="31"/>
      <c r="F59" s="6"/>
      <c r="G59" s="6"/>
      <c r="H59" s="6"/>
      <c r="I59" s="6"/>
      <c r="J59" s="6"/>
      <c r="K59" s="6"/>
      <c r="L59" s="6"/>
    </row>
  </sheetData>
  <sheetProtection algorithmName="SHA-512" hashValue="Ihz/SUIh5nkGWgN4ZAIiRi4n6jWF9jguigf58IJxBYgdg34a0wQEszseBTzYFixpMDIbRg/CYfk7dSj5Qxuz1g==" saltValue="OjaCyLbiqPMcFYId9EHNhQ==" spinCount="100000" sheet="1" objects="1" scenarios="1" formatCells="0" formatColumns="0" formatRows="0"/>
  <mergeCells count="111">
    <mergeCell ref="B51:L51"/>
    <mergeCell ref="B1:E3"/>
    <mergeCell ref="F3:I4"/>
    <mergeCell ref="J3:L4"/>
    <mergeCell ref="B50:L50"/>
    <mergeCell ref="B5:L5"/>
    <mergeCell ref="B6:L6"/>
    <mergeCell ref="B17:G17"/>
    <mergeCell ref="B38:E38"/>
    <mergeCell ref="B42:F42"/>
    <mergeCell ref="B41:F41"/>
    <mergeCell ref="G41:L41"/>
    <mergeCell ref="K37:L37"/>
    <mergeCell ref="B22:G22"/>
    <mergeCell ref="H22:J22"/>
    <mergeCell ref="K22:L22"/>
    <mergeCell ref="H19:J19"/>
    <mergeCell ref="B19:G19"/>
    <mergeCell ref="B43:F43"/>
    <mergeCell ref="B40:L40"/>
    <mergeCell ref="F38:I38"/>
    <mergeCell ref="G42:L42"/>
    <mergeCell ref="G43:L43"/>
    <mergeCell ref="B37:J37"/>
    <mergeCell ref="B18:G18"/>
    <mergeCell ref="H18:J18"/>
    <mergeCell ref="K18:L18"/>
    <mergeCell ref="B21:G21"/>
    <mergeCell ref="H21:J21"/>
    <mergeCell ref="K21:L21"/>
    <mergeCell ref="K19:L19"/>
    <mergeCell ref="B24:G24"/>
    <mergeCell ref="H24:J24"/>
    <mergeCell ref="K24:L24"/>
    <mergeCell ref="K20:L20"/>
    <mergeCell ref="H20:J20"/>
    <mergeCell ref="B20:G20"/>
    <mergeCell ref="B23:G23"/>
    <mergeCell ref="H23:J23"/>
    <mergeCell ref="K23:L23"/>
    <mergeCell ref="B27:G27"/>
    <mergeCell ref="H27:J27"/>
    <mergeCell ref="K27:L27"/>
    <mergeCell ref="B28:G28"/>
    <mergeCell ref="H28:J28"/>
    <mergeCell ref="K28:L28"/>
    <mergeCell ref="B25:G25"/>
    <mergeCell ref="H25:J25"/>
    <mergeCell ref="K25:L25"/>
    <mergeCell ref="B26:G26"/>
    <mergeCell ref="H26:J26"/>
    <mergeCell ref="K26:L26"/>
    <mergeCell ref="B11:E11"/>
    <mergeCell ref="B12:E12"/>
    <mergeCell ref="F15:L15"/>
    <mergeCell ref="B15:E15"/>
    <mergeCell ref="B14:L14"/>
    <mergeCell ref="F11:L11"/>
    <mergeCell ref="F12:L12"/>
    <mergeCell ref="B13:L13"/>
    <mergeCell ref="B16:L16"/>
    <mergeCell ref="H17:J17"/>
    <mergeCell ref="K17:L17"/>
    <mergeCell ref="B49:F49"/>
    <mergeCell ref="G49:L49"/>
    <mergeCell ref="B45:F45"/>
    <mergeCell ref="G45:L45"/>
    <mergeCell ref="G44:L44"/>
    <mergeCell ref="B47:F47"/>
    <mergeCell ref="B48:F48"/>
    <mergeCell ref="G47:L47"/>
    <mergeCell ref="G48:L48"/>
    <mergeCell ref="B46:F46"/>
    <mergeCell ref="G46:L46"/>
    <mergeCell ref="B44:F44"/>
    <mergeCell ref="B31:G31"/>
    <mergeCell ref="H31:J31"/>
    <mergeCell ref="K31:L31"/>
    <mergeCell ref="B32:G32"/>
    <mergeCell ref="H32:J32"/>
    <mergeCell ref="K32:L32"/>
    <mergeCell ref="B29:G29"/>
    <mergeCell ref="H29:J29"/>
    <mergeCell ref="K29:L29"/>
    <mergeCell ref="B30:G30"/>
    <mergeCell ref="F10:L10"/>
    <mergeCell ref="B8:E8"/>
    <mergeCell ref="B9:E9"/>
    <mergeCell ref="K1:L1"/>
    <mergeCell ref="K2:L2"/>
    <mergeCell ref="B7:L7"/>
    <mergeCell ref="B10:E10"/>
    <mergeCell ref="F8:G8"/>
    <mergeCell ref="H8:L8"/>
    <mergeCell ref="F9:L9"/>
    <mergeCell ref="F1:I1"/>
    <mergeCell ref="F2:I2"/>
    <mergeCell ref="H30:J30"/>
    <mergeCell ref="K30:L30"/>
    <mergeCell ref="B35:G35"/>
    <mergeCell ref="H35:J35"/>
    <mergeCell ref="K35:L35"/>
    <mergeCell ref="B36:G36"/>
    <mergeCell ref="H36:J36"/>
    <mergeCell ref="K36:L36"/>
    <mergeCell ref="B33:G33"/>
    <mergeCell ref="H33:J33"/>
    <mergeCell ref="K33:L33"/>
    <mergeCell ref="B34:G34"/>
    <mergeCell ref="H34:J34"/>
    <mergeCell ref="K34:L34"/>
  </mergeCells>
  <dataValidations xWindow="408" yWindow="537" count="12">
    <dataValidation allowBlank="1" showInputMessage="1" showErrorMessage="1" prompt="Escriba el nombre del Coordinador del Grupo de Presupuesto o quien haga sus veces." sqref="F9"/>
    <dataValidation allowBlank="1" showInputMessage="1" showErrorMessage="1" prompt="Realice una breve descripción de los bienes y/o servicios a adquirir." sqref="F15"/>
    <dataValidation allowBlank="1" showInputMessage="1" showErrorMessage="1" prompt="La solicitud se debe realizar con la fecha actual en la que usted diligencie el formato, esto no implica que la expedición del certificado sea generado con la misma fecha. " sqref="F12:L12"/>
    <dataValidation allowBlank="1" showInputMessage="1" showErrorMessage="1" prompt="Nombre del Director(a)/Jefe del área solicitante del CDP " sqref="G41:L41"/>
    <dataValidation allowBlank="1" showInputMessage="1" showErrorMessage="1" prompt="Espacio disponible para la firma del Ordenador del Gasto. (Esta función podrá ser delegada según Art. 110  Decreto 111 de 1996)." sqref="G44:L44"/>
    <dataValidation allowBlank="1" showInputMessage="1" showErrorMessage="1" prompt="Nombre del Ordenador del Gasto. (Esta función podrá ser delegada según Art. 110  Decreto 111 de 1996)." sqref="G45:L45"/>
    <dataValidation allowBlank="1" showInputMessage="1" showErrorMessage="1" prompt="Cargo del Ordenador del Gasto. (Esta función podrá ser delegada según Art. 110  Decreto 111 de 1996)." sqref="G46:L46"/>
    <dataValidation allowBlank="1" showInputMessage="1" showErrorMessage="1" prompt="Dependencia responsable de la necesidad a nivel de Dirección/Oficina. Por ejemplo: si la necesidad requerida nace en el  Grupo de Infraestructura, deberá indicar en este campo el jefe de la dirección al que pertenece._x000a__x000a_" sqref="F10:L10"/>
    <dataValidation allowBlank="1" showErrorMessage="1" prompt="_x000a_" sqref="F11:L11"/>
    <dataValidation allowBlank="1" showInputMessage="1" showErrorMessage="1" prompt="Utilizando el radicado del aplicativo IRIS de gestión documental, genere un número consecutivo el cual deberá diligenciarse en este campo." sqref="H8:L8"/>
    <dataValidation allowBlank="1" showInputMessage="1" showErrorMessage="1" prompt="Espacio disponible para la firma de quien elabora la solicitud de CDP en la dependencia ejecutora" sqref="G47:L47"/>
    <dataValidation allowBlank="1" showInputMessage="1" showErrorMessage="1" prompt="Nombre de quien elabora la solicitud del CDP en la dependencia ejecutora." sqref="G48:G49 H48:L48 G42:G43 H42:L42"/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scale="87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08" yWindow="537" count="5">
        <x14:dataValidation type="list" allowBlank="1" showInputMessage="1" showErrorMessage="1" prompt="Seleccione el rubro por el cual se va a generar el gasto.">
          <x14:formula1>
            <xm:f>'catálogo 2024'!$A$2:$A$171</xm:f>
          </x14:formula1>
          <xm:sqref>I18:J21</xm:sqref>
        </x14:dataValidation>
        <x14:dataValidation type="list" allowBlank="1" showInputMessage="1" showErrorMessage="1" prompt="Seleccione el rubro por el cual se va a generar el gasto.">
          <x14:formula1>
            <xm:f>'catálogo 2024'!$A$2:$A$171</xm:f>
          </x14:formula1>
          <xm:sqref>I35:J36</xm:sqref>
        </x14:dataValidation>
        <x14:dataValidation type="list" allowBlank="1" showInputMessage="1" showErrorMessage="1" prompt="Seleccione el rubro por el cual se va a generar el gasto.">
          <x14:formula1>
            <xm:f>'catálogo 2024'!$A$2:$A$171</xm:f>
          </x14:formula1>
          <xm:sqref>I29:J32</xm:sqref>
        </x14:dataValidation>
        <x14:dataValidation type="list" allowBlank="1" showInputMessage="1" showErrorMessage="1" prompt="Seleccione el rubro por el cual se va a generar el gasto.">
          <x14:formula1>
            <xm:f>'catálogo 2024'!$A$2:$A$171</xm:f>
          </x14:formula1>
          <xm:sqref>H18:H36</xm:sqref>
        </x14:dataValidation>
        <x14:dataValidation type="list" allowBlank="1" showInputMessage="1" showErrorMessage="1" prompt="Seleccione el rubro por el cual se va a generar el gasto.">
          <x14:formula1>
            <xm:f>'catálogo 2024'!$A$2:$A$171</xm:f>
          </x14:formula1>
          <xm:sqref>I24:J26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175"/>
  <sheetViews>
    <sheetView topLeftCell="A135" zoomScale="106" zoomScaleNormal="106" workbookViewId="0">
      <selection activeCell="A157" sqref="A157"/>
    </sheetView>
  </sheetViews>
  <sheetFormatPr baseColWidth="10" defaultColWidth="11.42578125" defaultRowHeight="12.75"/>
  <cols>
    <col min="1" max="1" width="73.140625" style="1" customWidth="1"/>
    <col min="2" max="2" width="36.7109375" style="1" customWidth="1"/>
    <col min="3" max="16384" width="11.42578125" style="1"/>
  </cols>
  <sheetData>
    <row r="1" spans="1:4" ht="15" customHeight="1">
      <c r="A1" s="24" t="s">
        <v>41</v>
      </c>
      <c r="B1" s="24" t="s">
        <v>42</v>
      </c>
    </row>
    <row r="2" spans="1:4" ht="15" customHeight="1">
      <c r="A2" s="11" t="s">
        <v>43</v>
      </c>
      <c r="B2" s="12" t="s">
        <v>44</v>
      </c>
      <c r="D2" s="1" t="str">
        <f>MID(Tabla1[[#This Row],[RUBRO]],1,19)</f>
        <v xml:space="preserve">A-01-01-01-001-001 </v>
      </c>
    </row>
    <row r="3" spans="1:4" ht="15" customHeight="1">
      <c r="A3" s="11" t="s">
        <v>45</v>
      </c>
      <c r="B3" s="12" t="s">
        <v>46</v>
      </c>
      <c r="D3" s="1" t="str">
        <f>MID(Tabla1[[#This Row],[RUBRO]],1,19)</f>
        <v xml:space="preserve">A-01-01-01-001-003 </v>
      </c>
    </row>
    <row r="4" spans="1:4" ht="15" customHeight="1">
      <c r="A4" s="11" t="s">
        <v>47</v>
      </c>
      <c r="B4" s="12" t="s">
        <v>48</v>
      </c>
      <c r="D4" s="1" t="str">
        <f>MID(Tabla1[[#This Row],[RUBRO]],1,19)</f>
        <v xml:space="preserve">A-01-01-01-001-004 </v>
      </c>
    </row>
    <row r="5" spans="1:4" ht="15" customHeight="1">
      <c r="A5" s="11" t="s">
        <v>49</v>
      </c>
      <c r="B5" s="12" t="s">
        <v>50</v>
      </c>
      <c r="D5" s="1" t="str">
        <f>MID(Tabla1[[#This Row],[RUBRO]],1,19)</f>
        <v xml:space="preserve">A-01-01-01-001-005 </v>
      </c>
    </row>
    <row r="6" spans="1:4" ht="15" customHeight="1">
      <c r="A6" s="11" t="s">
        <v>51</v>
      </c>
      <c r="B6" s="12" t="s">
        <v>52</v>
      </c>
      <c r="D6" s="1" t="str">
        <f>MID(Tabla1[[#This Row],[RUBRO]],1,19)</f>
        <v xml:space="preserve">A-01-01-01-001-006 </v>
      </c>
    </row>
    <row r="7" spans="1:4" ht="15" customHeight="1">
      <c r="A7" s="11" t="s">
        <v>53</v>
      </c>
      <c r="B7" s="12" t="s">
        <v>54</v>
      </c>
      <c r="D7" s="1" t="str">
        <f>MID(Tabla1[[#This Row],[RUBRO]],1,19)</f>
        <v xml:space="preserve">A-01-01-01-001-007 </v>
      </c>
    </row>
    <row r="8" spans="1:4" ht="15" customHeight="1">
      <c r="A8" s="11" t="s">
        <v>55</v>
      </c>
      <c r="B8" s="12" t="s">
        <v>56</v>
      </c>
      <c r="D8" s="1" t="str">
        <f>MID(Tabla1[[#This Row],[RUBRO]],1,19)</f>
        <v xml:space="preserve">A-01-01-01-001-008 </v>
      </c>
    </row>
    <row r="9" spans="1:4" ht="15" customHeight="1">
      <c r="A9" s="11" t="s">
        <v>57</v>
      </c>
      <c r="B9" s="12" t="s">
        <v>58</v>
      </c>
      <c r="D9" s="1" t="str">
        <f>MID(Tabla1[[#This Row],[RUBRO]],1,19)</f>
        <v xml:space="preserve">A-01-01-01-001-009 </v>
      </c>
    </row>
    <row r="10" spans="1:4" ht="15" customHeight="1">
      <c r="A10" s="11" t="s">
        <v>59</v>
      </c>
      <c r="B10" s="12" t="s">
        <v>60</v>
      </c>
      <c r="D10" s="1" t="str">
        <f>MID(Tabla1[[#This Row],[RUBRO]],1,19)</f>
        <v xml:space="preserve">A-01-01-01-001-010 </v>
      </c>
    </row>
    <row r="11" spans="1:4" ht="15" customHeight="1">
      <c r="A11" s="11" t="s">
        <v>61</v>
      </c>
      <c r="B11" s="12" t="s">
        <v>62</v>
      </c>
      <c r="D11" s="1" t="str">
        <f>MID(Tabla1[[#This Row],[RUBRO]],1,19)</f>
        <v xml:space="preserve">A-01-01-01-001-011 </v>
      </c>
    </row>
    <row r="12" spans="1:4" ht="15" customHeight="1">
      <c r="A12" s="11" t="s">
        <v>63</v>
      </c>
      <c r="B12" s="12" t="s">
        <v>64</v>
      </c>
      <c r="D12" s="1" t="str">
        <f>MID(Tabla1[[#This Row],[RUBRO]],1,19)</f>
        <v xml:space="preserve">A-01-01-01-002-002 </v>
      </c>
    </row>
    <row r="13" spans="1:4" ht="15" customHeight="1">
      <c r="A13" s="11" t="s">
        <v>65</v>
      </c>
      <c r="B13" s="12" t="s">
        <v>66</v>
      </c>
      <c r="D13" s="1" t="str">
        <f>MID(Tabla1[[#This Row],[RUBRO]],1,19)</f>
        <v xml:space="preserve">A-01-01-01-002-006 </v>
      </c>
    </row>
    <row r="14" spans="1:4" ht="15" customHeight="1">
      <c r="A14" s="11" t="s">
        <v>67</v>
      </c>
      <c r="B14" s="12" t="s">
        <v>68</v>
      </c>
      <c r="D14" s="1" t="str">
        <f>MID(Tabla1[[#This Row],[RUBRO]],1,14)</f>
        <v>A-01-01-02-001</v>
      </c>
    </row>
    <row r="15" spans="1:4" ht="15" customHeight="1">
      <c r="A15" s="11" t="s">
        <v>69</v>
      </c>
      <c r="B15" s="12" t="s">
        <v>70</v>
      </c>
      <c r="D15" s="1" t="str">
        <f>MID(Tabla1[[#This Row],[RUBRO]],1,14)</f>
        <v>A-01-01-02-002</v>
      </c>
    </row>
    <row r="16" spans="1:4" ht="15" customHeight="1">
      <c r="A16" s="11" t="s">
        <v>71</v>
      </c>
      <c r="B16" s="12" t="s">
        <v>72</v>
      </c>
      <c r="D16" s="1" t="str">
        <f>MID(Tabla1[[#This Row],[RUBRO]],1,14)</f>
        <v>A-01-01-02-003</v>
      </c>
    </row>
    <row r="17" spans="1:4" ht="15" customHeight="1">
      <c r="A17" s="11" t="s">
        <v>73</v>
      </c>
      <c r="B17" s="12" t="s">
        <v>74</v>
      </c>
      <c r="D17" s="1" t="str">
        <f>MID(Tabla1[[#This Row],[RUBRO]],1,14)</f>
        <v>A-01-01-02-004</v>
      </c>
    </row>
    <row r="18" spans="1:4" ht="15" customHeight="1">
      <c r="A18" s="11" t="s">
        <v>75</v>
      </c>
      <c r="B18" s="12" t="s">
        <v>76</v>
      </c>
      <c r="D18" s="1" t="str">
        <f>MID(Tabla1[[#This Row],[RUBRO]],1,14)</f>
        <v>A-01-01-02-005</v>
      </c>
    </row>
    <row r="19" spans="1:4" ht="15" customHeight="1">
      <c r="A19" s="11" t="s">
        <v>77</v>
      </c>
      <c r="B19" s="12" t="s">
        <v>78</v>
      </c>
      <c r="D19" s="1" t="str">
        <f>MID(Tabla1[[#This Row],[RUBRO]],1,14)</f>
        <v>A-01-01-02-006</v>
      </c>
    </row>
    <row r="20" spans="1:4" ht="15" customHeight="1">
      <c r="A20" s="11" t="s">
        <v>79</v>
      </c>
      <c r="B20" s="12" t="s">
        <v>80</v>
      </c>
      <c r="D20" s="1" t="str">
        <f>MID(Tabla1[[#This Row],[RUBRO]],1,14)</f>
        <v>A-01-01-02-007</v>
      </c>
    </row>
    <row r="21" spans="1:4" ht="15" customHeight="1">
      <c r="A21" s="11" t="s">
        <v>81</v>
      </c>
      <c r="B21" s="12" t="s">
        <v>82</v>
      </c>
      <c r="D21" s="1" t="str">
        <f>MID(Tabla1[[#This Row],[RUBRO]],1,19)</f>
        <v xml:space="preserve">A-01-01-03-001-001 </v>
      </c>
    </row>
    <row r="22" spans="1:4" ht="15" customHeight="1">
      <c r="A22" s="11" t="s">
        <v>83</v>
      </c>
      <c r="B22" s="12" t="s">
        <v>84</v>
      </c>
      <c r="D22" s="1" t="str">
        <f>MID(Tabla1[[#This Row],[RUBRO]],1,19)</f>
        <v xml:space="preserve">A-01-01-03-001-002 </v>
      </c>
    </row>
    <row r="23" spans="1:4" ht="15" customHeight="1">
      <c r="A23" s="11" t="s">
        <v>85</v>
      </c>
      <c r="B23" s="12" t="s">
        <v>86</v>
      </c>
      <c r="D23" s="1" t="str">
        <f>MID(Tabla1[[#This Row],[RUBRO]],1,19)</f>
        <v xml:space="preserve">A-01-01-03-001-003 </v>
      </c>
    </row>
    <row r="24" spans="1:4" ht="15" customHeight="1">
      <c r="A24" s="11" t="s">
        <v>87</v>
      </c>
      <c r="B24" s="12" t="s">
        <v>88</v>
      </c>
      <c r="D24" s="1" t="str">
        <f>MID(Tabla1[[#This Row],[RUBRO]],1,14)</f>
        <v>A-01-01-03-002</v>
      </c>
    </row>
    <row r="25" spans="1:4" ht="15" customHeight="1">
      <c r="A25" s="11" t="s">
        <v>89</v>
      </c>
      <c r="B25" s="12" t="s">
        <v>90</v>
      </c>
      <c r="D25" s="1" t="str">
        <f>MID(Tabla1[[#This Row],[RUBRO]],1,14)</f>
        <v>A-01-01-03-016</v>
      </c>
    </row>
    <row r="26" spans="1:4" s="2" customFormat="1" ht="15" customHeight="1">
      <c r="A26" s="11" t="s">
        <v>91</v>
      </c>
      <c r="B26" s="12" t="s">
        <v>92</v>
      </c>
      <c r="C26" s="1"/>
      <c r="D26" s="1" t="str">
        <f>MID(Tabla1[[#This Row],[RUBRO]],1,19)</f>
        <v xml:space="preserve">A-01-02-01-001-001 </v>
      </c>
    </row>
    <row r="27" spans="1:4" s="2" customFormat="1" ht="15" customHeight="1">
      <c r="A27" s="11" t="s">
        <v>93</v>
      </c>
      <c r="B27" s="12" t="s">
        <v>94</v>
      </c>
      <c r="C27" s="1"/>
      <c r="D27" s="1" t="str">
        <f>MID(Tabla1[[#This Row],[RUBRO]],1,19)</f>
        <v xml:space="preserve">A-01-02-01-001-004 </v>
      </c>
    </row>
    <row r="28" spans="1:4" ht="15" customHeight="1">
      <c r="A28" s="11" t="s">
        <v>95</v>
      </c>
      <c r="B28" s="12" t="s">
        <v>96</v>
      </c>
      <c r="D28" s="1" t="str">
        <f>MID(Tabla1[[#This Row],[RUBRO]],1,19)</f>
        <v xml:space="preserve">A-01-02-01-001-005 </v>
      </c>
    </row>
    <row r="29" spans="1:4">
      <c r="A29" s="11" t="s">
        <v>97</v>
      </c>
      <c r="B29" s="12" t="s">
        <v>98</v>
      </c>
      <c r="D29" s="1" t="str">
        <f>MID(Tabla1[[#This Row],[RUBRO]],1,19)</f>
        <v xml:space="preserve">A-01-02-01-001-006 </v>
      </c>
    </row>
    <row r="30" spans="1:4" ht="15" customHeight="1">
      <c r="A30" s="11" t="s">
        <v>99</v>
      </c>
      <c r="B30" s="12" t="s">
        <v>100</v>
      </c>
      <c r="D30" s="1" t="str">
        <f>MID(Tabla1[[#This Row],[RUBRO]],1,19)</f>
        <v xml:space="preserve">A-01-02-01-001-007 </v>
      </c>
    </row>
    <row r="31" spans="1:4" s="2" customFormat="1" ht="15" customHeight="1">
      <c r="A31" s="11" t="s">
        <v>23</v>
      </c>
      <c r="B31" s="12" t="s">
        <v>101</v>
      </c>
      <c r="C31" s="1"/>
      <c r="D31" s="1" t="str">
        <f>MID(Tabla1[[#This Row],[RUBRO]],1,19)</f>
        <v xml:space="preserve">A-01-02-01-001-008 </v>
      </c>
    </row>
    <row r="32" spans="1:4" ht="15" customHeight="1">
      <c r="A32" s="11" t="s">
        <v>102</v>
      </c>
      <c r="B32" s="12" t="s">
        <v>103</v>
      </c>
      <c r="D32" s="1" t="str">
        <f>MID(Tabla1[[#This Row],[RUBRO]],1,19)</f>
        <v xml:space="preserve">A-01-02-01-001-009 </v>
      </c>
    </row>
    <row r="33" spans="1:4" ht="15" customHeight="1">
      <c r="A33" s="11" t="s">
        <v>104</v>
      </c>
      <c r="B33" s="12" t="s">
        <v>105</v>
      </c>
      <c r="D33" s="1" t="str">
        <f>MID(Tabla1[[#This Row],[RUBRO]],1,19)</f>
        <v xml:space="preserve">A-01-02-01-001-010 </v>
      </c>
    </row>
    <row r="34" spans="1:4" ht="15" customHeight="1">
      <c r="A34" s="11" t="s">
        <v>106</v>
      </c>
      <c r="B34" s="12" t="s">
        <v>107</v>
      </c>
      <c r="D34" s="1" t="str">
        <f>MID(Tabla1[[#This Row],[RUBRO]],1,19)</f>
        <v xml:space="preserve">A-01-02-01-001-011 </v>
      </c>
    </row>
    <row r="35" spans="1:4" ht="15" customHeight="1">
      <c r="A35" s="11" t="s">
        <v>108</v>
      </c>
      <c r="B35" s="12" t="s">
        <v>109</v>
      </c>
      <c r="D35" s="1" t="str">
        <f>MID(Tabla1[[#This Row],[RUBRO]],1,14)</f>
        <v>A-01-02-01-002</v>
      </c>
    </row>
    <row r="36" spans="1:4" ht="15" customHeight="1">
      <c r="A36" s="11" t="s">
        <v>110</v>
      </c>
      <c r="B36" s="12" t="s">
        <v>111</v>
      </c>
      <c r="D36" s="1" t="str">
        <f>MID(Tabla1[[#This Row],[RUBRO]],1,19)</f>
        <v xml:space="preserve">A-01-02-01-002-002 </v>
      </c>
    </row>
    <row r="37" spans="1:4" ht="15" customHeight="1">
      <c r="A37" s="11" t="s">
        <v>112</v>
      </c>
      <c r="B37" s="12" t="s">
        <v>113</v>
      </c>
      <c r="D37" s="1" t="str">
        <f>MID(Tabla1[[#This Row],[RUBRO]],1,19)</f>
        <v xml:space="preserve">A-01-02-01-002-006 </v>
      </c>
    </row>
    <row r="38" spans="1:4" ht="15" customHeight="1">
      <c r="A38" s="11" t="s">
        <v>114</v>
      </c>
      <c r="B38" s="12" t="s">
        <v>115</v>
      </c>
      <c r="D38" s="1" t="str">
        <f>MID(Tabla1[[#This Row],[RUBRO]],1,14)</f>
        <v>A-01-02-02-001</v>
      </c>
    </row>
    <row r="39" spans="1:4" ht="15" customHeight="1">
      <c r="A39" s="11" t="s">
        <v>116</v>
      </c>
      <c r="B39" s="12" t="s">
        <v>117</v>
      </c>
      <c r="D39" s="1" t="str">
        <f>MID(Tabla1[[#This Row],[RUBRO]],1,14)</f>
        <v>A-01-02-02-002</v>
      </c>
    </row>
    <row r="40" spans="1:4" ht="15" customHeight="1">
      <c r="A40" s="11" t="s">
        <v>118</v>
      </c>
      <c r="B40" s="12" t="s">
        <v>119</v>
      </c>
      <c r="D40" s="1" t="str">
        <f>MID(Tabla1[[#This Row],[RUBRO]],1,14)</f>
        <v>A-01-02-02-003</v>
      </c>
    </row>
    <row r="41" spans="1:4" ht="15" customHeight="1">
      <c r="A41" s="11" t="s">
        <v>120</v>
      </c>
      <c r="B41" s="12" t="s">
        <v>121</v>
      </c>
      <c r="D41" s="1" t="str">
        <f>MID(Tabla1[[#This Row],[RUBRO]],1,14)</f>
        <v>A-01-02-02-004</v>
      </c>
    </row>
    <row r="42" spans="1:4" ht="15" customHeight="1">
      <c r="A42" s="11" t="s">
        <v>122</v>
      </c>
      <c r="B42" s="12" t="s">
        <v>123</v>
      </c>
      <c r="D42" s="1" t="str">
        <f>MID(Tabla1[[#This Row],[RUBRO]],1,14)</f>
        <v>A-01-02-02-005</v>
      </c>
    </row>
    <row r="43" spans="1:4" s="2" customFormat="1" ht="15" customHeight="1">
      <c r="A43" s="11" t="s">
        <v>124</v>
      </c>
      <c r="B43" s="12" t="s">
        <v>125</v>
      </c>
      <c r="C43" s="1"/>
      <c r="D43" s="1" t="str">
        <f>MID(Tabla1[[#This Row],[RUBRO]],1,14)</f>
        <v>A-01-02-02-006</v>
      </c>
    </row>
    <row r="44" spans="1:4" s="2" customFormat="1" ht="15" customHeight="1">
      <c r="A44" s="11" t="s">
        <v>126</v>
      </c>
      <c r="B44" s="12" t="s">
        <v>127</v>
      </c>
      <c r="C44" s="1"/>
      <c r="D44" s="1" t="str">
        <f>MID(Tabla1[[#This Row],[RUBRO]],1,14)</f>
        <v>A-01-02-02-007</v>
      </c>
    </row>
    <row r="45" spans="1:4" ht="15" customHeight="1">
      <c r="A45" s="11" t="s">
        <v>128</v>
      </c>
      <c r="B45" s="12" t="s">
        <v>129</v>
      </c>
      <c r="D45" s="1" t="str">
        <f>MID(Tabla1[[#This Row],[RUBRO]],1,19)</f>
        <v xml:space="preserve">A-01-02-03-001-001 </v>
      </c>
    </row>
    <row r="46" spans="1:4" ht="15" customHeight="1">
      <c r="A46" s="11" t="s">
        <v>130</v>
      </c>
      <c r="B46" s="12" t="s">
        <v>131</v>
      </c>
      <c r="D46" s="1" t="str">
        <f>MID(Tabla1[[#This Row],[RUBRO]],1,19)</f>
        <v xml:space="preserve">A-01-02-03-001-002 </v>
      </c>
    </row>
    <row r="47" spans="1:4" ht="15" customHeight="1">
      <c r="A47" s="11" t="s">
        <v>132</v>
      </c>
      <c r="B47" s="12" t="s">
        <v>133</v>
      </c>
      <c r="D47" s="1" t="str">
        <f>MID(Tabla1[[#This Row],[RUBRO]],1,19)</f>
        <v xml:space="preserve">A-01-02-03-001-003 </v>
      </c>
    </row>
    <row r="48" spans="1:4" ht="15" customHeight="1">
      <c r="A48" s="11" t="s">
        <v>134</v>
      </c>
      <c r="B48" s="12" t="s">
        <v>135</v>
      </c>
      <c r="D48" s="1" t="str">
        <f>MID(Tabla1[[#This Row],[RUBRO]],1,14)</f>
        <v>A-01-02-03-002</v>
      </c>
    </row>
    <row r="49" spans="1:4" s="2" customFormat="1" ht="15" customHeight="1">
      <c r="A49" s="11" t="s">
        <v>136</v>
      </c>
      <c r="B49" s="12" t="s">
        <v>137</v>
      </c>
      <c r="C49" s="1"/>
      <c r="D49" s="1" t="str">
        <f>MID(Tabla1[[#This Row],[RUBRO]],1,14)</f>
        <v>A-01-02-03-016</v>
      </c>
    </row>
    <row r="50" spans="1:4" ht="15" customHeight="1">
      <c r="A50" s="11" t="s">
        <v>138</v>
      </c>
      <c r="B50" s="12" t="s">
        <v>139</v>
      </c>
      <c r="D50" s="1" t="str">
        <f>MID(Tabla1[[#This Row],[RUBRO]],1,14)</f>
        <v>A-02-01-01-003</v>
      </c>
    </row>
    <row r="51" spans="1:4" ht="15" customHeight="1">
      <c r="A51" s="11" t="s">
        <v>140</v>
      </c>
      <c r="B51" s="12" t="s">
        <v>141</v>
      </c>
      <c r="D51" s="1" t="str">
        <f>MID(Tabla1[[#This Row],[RUBRO]],1,19)</f>
        <v xml:space="preserve">A-02-01-01-003-008 </v>
      </c>
    </row>
    <row r="52" spans="1:4" ht="15" customHeight="1">
      <c r="A52" s="11" t="s">
        <v>142</v>
      </c>
      <c r="B52" s="12" t="s">
        <v>143</v>
      </c>
      <c r="D52" s="1" t="str">
        <f>MID(Tabla1[[#This Row],[RUBRO]],1,14)</f>
        <v>A-02-01-01-004</v>
      </c>
    </row>
    <row r="53" spans="1:4" ht="15" customHeight="1">
      <c r="A53" s="11" t="s">
        <v>144</v>
      </c>
      <c r="B53" s="12" t="s">
        <v>145</v>
      </c>
      <c r="D53" s="1" t="str">
        <f>MID(Tabla1[[#This Row],[RUBRO]],1,19)</f>
        <v xml:space="preserve">A-02-01-01-004-003 </v>
      </c>
    </row>
    <row r="54" spans="1:4" ht="15.75" customHeight="1">
      <c r="A54" s="11" t="s">
        <v>146</v>
      </c>
      <c r="B54" s="12" t="s">
        <v>147</v>
      </c>
      <c r="D54" s="1" t="str">
        <f>MID(Tabla1[[#This Row],[RUBRO]],1,19)</f>
        <v xml:space="preserve">A-02-01-01-004-005 </v>
      </c>
    </row>
    <row r="55" spans="1:4" ht="15" customHeight="1">
      <c r="A55" s="11" t="s">
        <v>148</v>
      </c>
      <c r="B55" s="12" t="s">
        <v>149</v>
      </c>
      <c r="D55" s="1" t="str">
        <f>MID(Tabla1[[#This Row],[RUBRO]],1,14)</f>
        <v>A-02-02-01-002</v>
      </c>
    </row>
    <row r="56" spans="1:4" ht="15" customHeight="1">
      <c r="A56" s="11" t="s">
        <v>150</v>
      </c>
      <c r="B56" s="12" t="s">
        <v>151</v>
      </c>
      <c r="D56" s="1" t="str">
        <f>MID(Tabla1[[#This Row],[RUBRO]],1,19)</f>
        <v xml:space="preserve">A-02-02-01-002-007 </v>
      </c>
    </row>
    <row r="57" spans="1:4" ht="16.5" customHeight="1">
      <c r="A57" s="11" t="s">
        <v>152</v>
      </c>
      <c r="B57" s="12" t="s">
        <v>153</v>
      </c>
      <c r="D57" s="1" t="str">
        <f>MID(Tabla1[[#This Row],[RUBRO]],1,19)</f>
        <v xml:space="preserve">A-02-02-01-002-008 </v>
      </c>
    </row>
    <row r="58" spans="1:4" ht="15.75" customHeight="1">
      <c r="A58" s="11" t="s">
        <v>154</v>
      </c>
      <c r="B58" s="12" t="s">
        <v>155</v>
      </c>
      <c r="D58" s="1" t="str">
        <f>MID(Tabla1[[#This Row],[RUBRO]],1,14)</f>
        <v>A-02-02-01-003</v>
      </c>
    </row>
    <row r="59" spans="1:4" ht="15" customHeight="1">
      <c r="A59" s="11" t="s">
        <v>156</v>
      </c>
      <c r="B59" s="12" t="s">
        <v>157</v>
      </c>
      <c r="D59" s="1" t="str">
        <f>MID(Tabla1[[#This Row],[RUBRO]],1,19)</f>
        <v xml:space="preserve">A-02-02-01-003-001 </v>
      </c>
    </row>
    <row r="60" spans="1:4" s="2" customFormat="1" ht="15" customHeight="1">
      <c r="A60" s="11" t="s">
        <v>158</v>
      </c>
      <c r="B60" s="12" t="s">
        <v>159</v>
      </c>
      <c r="C60" s="1"/>
      <c r="D60" s="1" t="str">
        <f>MID(Tabla1[[#This Row],[RUBRO]],1,19)</f>
        <v xml:space="preserve">A-02-02-01-003-002 </v>
      </c>
    </row>
    <row r="61" spans="1:4" s="2" customFormat="1" ht="15" customHeight="1">
      <c r="A61" s="11" t="s">
        <v>160</v>
      </c>
      <c r="B61" s="12" t="s">
        <v>161</v>
      </c>
      <c r="C61" s="1"/>
      <c r="D61" s="1" t="str">
        <f>MID(Tabla1[[#This Row],[RUBRO]],1,19)</f>
        <v xml:space="preserve">A-02-02-01-003-003 </v>
      </c>
    </row>
    <row r="62" spans="1:4" s="2" customFormat="1" ht="15" customHeight="1">
      <c r="A62" s="11" t="s">
        <v>162</v>
      </c>
      <c r="B62" s="12" t="s">
        <v>163</v>
      </c>
      <c r="C62" s="1"/>
      <c r="D62" s="1" t="str">
        <f>MID(Tabla1[[#This Row],[RUBRO]],1,19)</f>
        <v xml:space="preserve">A-02-02-01-003-004 </v>
      </c>
    </row>
    <row r="63" spans="1:4" s="2" customFormat="1" ht="15" customHeight="1">
      <c r="A63" s="11" t="s">
        <v>164</v>
      </c>
      <c r="B63" s="12" t="s">
        <v>165</v>
      </c>
      <c r="C63" s="1"/>
      <c r="D63" s="1" t="str">
        <f>MID(Tabla1[[#This Row],[RUBRO]],1,19)</f>
        <v xml:space="preserve">A-02-02-01-003-005 </v>
      </c>
    </row>
    <row r="64" spans="1:4" s="2" customFormat="1" ht="15" customHeight="1">
      <c r="A64" s="11" t="s">
        <v>166</v>
      </c>
      <c r="B64" s="12" t="s">
        <v>167</v>
      </c>
      <c r="C64" s="1"/>
      <c r="D64" s="1" t="str">
        <f>MID(Tabla1[[#This Row],[RUBRO]],1,19)</f>
        <v xml:space="preserve">A-02-02-01-003-006 </v>
      </c>
    </row>
    <row r="65" spans="1:4" s="2" customFormat="1" ht="15" customHeight="1">
      <c r="A65" s="11" t="s">
        <v>168</v>
      </c>
      <c r="B65" s="12" t="s">
        <v>169</v>
      </c>
      <c r="C65" s="1"/>
      <c r="D65" s="1" t="str">
        <f>MID(Tabla1[[#This Row],[RUBRO]],1,19)</f>
        <v xml:space="preserve">A-02-02-01-003-007 </v>
      </c>
    </row>
    <row r="66" spans="1:4" s="2" customFormat="1" ht="15" customHeight="1">
      <c r="A66" s="11" t="s">
        <v>170</v>
      </c>
      <c r="B66" s="12" t="s">
        <v>171</v>
      </c>
      <c r="C66" s="1"/>
      <c r="D66" s="1" t="str">
        <f>MID(Tabla1[[#This Row],[RUBRO]],1,19)</f>
        <v xml:space="preserve">A-02-02-01-003-008 </v>
      </c>
    </row>
    <row r="67" spans="1:4" s="2" customFormat="1" ht="15" customHeight="1">
      <c r="A67" s="11" t="s">
        <v>172</v>
      </c>
      <c r="B67" s="12" t="s">
        <v>173</v>
      </c>
      <c r="C67" s="1"/>
      <c r="D67" s="1" t="str">
        <f>MID(Tabla1[[#This Row],[RUBRO]],1,19)</f>
        <v xml:space="preserve">A-02-02-01-003-009 </v>
      </c>
    </row>
    <row r="68" spans="1:4" s="2" customFormat="1" ht="15" customHeight="1">
      <c r="A68" s="11" t="s">
        <v>174</v>
      </c>
      <c r="B68" s="12" t="s">
        <v>175</v>
      </c>
      <c r="C68" s="1"/>
      <c r="D68" s="1" t="str">
        <f>MID(Tabla1[[#This Row],[RUBRO]],1,14)</f>
        <v>A-02-02-01-004</v>
      </c>
    </row>
    <row r="69" spans="1:4" s="2" customFormat="1" ht="15" customHeight="1">
      <c r="A69" s="11" t="s">
        <v>176</v>
      </c>
      <c r="B69" s="12" t="s">
        <v>177</v>
      </c>
      <c r="C69" s="1"/>
      <c r="D69" s="1" t="str">
        <f>MID(Tabla1[[#This Row],[RUBRO]],1,19)</f>
        <v xml:space="preserve">A-02-02-01-004-001 </v>
      </c>
    </row>
    <row r="70" spans="1:4" s="2" customFormat="1" ht="15" customHeight="1">
      <c r="A70" s="11" t="s">
        <v>178</v>
      </c>
      <c r="B70" s="12" t="s">
        <v>179</v>
      </c>
      <c r="C70" s="1"/>
      <c r="D70" s="1" t="str">
        <f>MID(Tabla1[[#This Row],[RUBRO]],1,19)</f>
        <v xml:space="preserve">A-02-02-01-004-002 </v>
      </c>
    </row>
    <row r="71" spans="1:4" s="2" customFormat="1" ht="13.5" customHeight="1">
      <c r="A71" s="11" t="s">
        <v>180</v>
      </c>
      <c r="B71" s="12" t="s">
        <v>181</v>
      </c>
      <c r="C71" s="1"/>
      <c r="D71" s="1" t="str">
        <f>MID(Tabla1[[#This Row],[RUBRO]],1,19)</f>
        <v xml:space="preserve">A-02-02-01-004-003 </v>
      </c>
    </row>
    <row r="72" spans="1:4" s="2" customFormat="1" ht="15" customHeight="1">
      <c r="A72" s="11" t="s">
        <v>182</v>
      </c>
      <c r="B72" s="12" t="s">
        <v>183</v>
      </c>
      <c r="C72" s="1"/>
      <c r="D72" s="1" t="str">
        <f>MID(Tabla1[[#This Row],[RUBRO]],1,19)</f>
        <v xml:space="preserve">A-02-02-01-004-004 </v>
      </c>
    </row>
    <row r="73" spans="1:4" s="2" customFormat="1" ht="15" customHeight="1">
      <c r="A73" s="11" t="s">
        <v>184</v>
      </c>
      <c r="B73" s="12" t="s">
        <v>185</v>
      </c>
      <c r="C73" s="1"/>
      <c r="D73" s="1" t="str">
        <f>MID(Tabla1[[#This Row],[RUBRO]],1,19)</f>
        <v xml:space="preserve">A-02-02-01-004-005 </v>
      </c>
    </row>
    <row r="74" spans="1:4" s="2" customFormat="1" ht="15" customHeight="1">
      <c r="A74" s="11" t="s">
        <v>186</v>
      </c>
      <c r="B74" s="12" t="s">
        <v>187</v>
      </c>
      <c r="C74" s="1"/>
      <c r="D74" s="1" t="str">
        <f>MID(Tabla1[[#This Row],[RUBRO]],1,19)</f>
        <v xml:space="preserve">A-02-02-01-004-005 </v>
      </c>
    </row>
    <row r="75" spans="1:4" s="2" customFormat="1" ht="15" customHeight="1">
      <c r="A75" s="11" t="s">
        <v>188</v>
      </c>
      <c r="B75" s="12" t="s">
        <v>189</v>
      </c>
      <c r="C75" s="1"/>
      <c r="D75" s="1" t="str">
        <f>MID(Tabla1[[#This Row],[RUBRO]],1,19)</f>
        <v xml:space="preserve">A-02-02-01-004-006 </v>
      </c>
    </row>
    <row r="76" spans="1:4" s="2" customFormat="1" ht="15" customHeight="1">
      <c r="A76" s="11" t="s">
        <v>190</v>
      </c>
      <c r="B76" s="12" t="s">
        <v>191</v>
      </c>
      <c r="C76" s="1"/>
      <c r="D76" s="1" t="str">
        <f>MID(Tabla1[[#This Row],[RUBRO]],1,19)</f>
        <v xml:space="preserve">A-02-02-01-004-007 </v>
      </c>
    </row>
    <row r="77" spans="1:4" s="2" customFormat="1" ht="15" customHeight="1">
      <c r="A77" s="11" t="s">
        <v>192</v>
      </c>
      <c r="B77" s="12" t="s">
        <v>193</v>
      </c>
      <c r="C77" s="1"/>
      <c r="D77" s="1" t="str">
        <f>MID(Tabla1[[#This Row],[RUBRO]],1,19)</f>
        <v xml:space="preserve">A-02-02-01-004-007 </v>
      </c>
    </row>
    <row r="78" spans="1:4" s="2" customFormat="1">
      <c r="A78" s="11" t="s">
        <v>194</v>
      </c>
      <c r="B78" s="12" t="s">
        <v>195</v>
      </c>
      <c r="C78" s="1"/>
      <c r="D78" s="1" t="str">
        <f>MID(Tabla1[[#This Row],[RUBRO]],1,19)</f>
        <v xml:space="preserve">A-02-02-01-004-008 </v>
      </c>
    </row>
    <row r="79" spans="1:4" s="2" customFormat="1" ht="15" customHeight="1">
      <c r="A79" s="11" t="s">
        <v>196</v>
      </c>
      <c r="B79" s="12" t="s">
        <v>197</v>
      </c>
      <c r="C79" s="1"/>
      <c r="D79" s="1" t="str">
        <f>MID(Tabla1[[#This Row],[RUBRO]],1,19)</f>
        <v xml:space="preserve">A-02-02-01-004-009 </v>
      </c>
    </row>
    <row r="80" spans="1:4" s="2" customFormat="1" ht="15" customHeight="1">
      <c r="A80" s="11" t="s">
        <v>198</v>
      </c>
      <c r="B80" s="12" t="s">
        <v>199</v>
      </c>
      <c r="C80" s="1"/>
      <c r="D80" s="1" t="str">
        <f>MID(Tabla1[[#This Row],[RUBRO]],1,14)</f>
        <v>A-02-02-01-010</v>
      </c>
    </row>
    <row r="81" spans="1:4" ht="15" customHeight="1">
      <c r="A81" s="11" t="s">
        <v>200</v>
      </c>
      <c r="B81" s="12" t="s">
        <v>201</v>
      </c>
      <c r="D81" s="1" t="str">
        <f>MID(Tabla1[[#This Row],[RUBRO]],1,19)</f>
        <v xml:space="preserve">A-02-02-02-005-004 </v>
      </c>
    </row>
    <row r="82" spans="1:4" s="2" customFormat="1" ht="15" customHeight="1">
      <c r="A82" s="11" t="s">
        <v>202</v>
      </c>
      <c r="B82" s="12" t="s">
        <v>203</v>
      </c>
      <c r="C82" s="1"/>
      <c r="D82" s="1" t="str">
        <f>MID(Tabla1[[#This Row],[RUBRO]],1,19)</f>
        <v xml:space="preserve">A-02-02-02-006-003 </v>
      </c>
    </row>
    <row r="83" spans="1:4" ht="15" customHeight="1">
      <c r="A83" s="11" t="s">
        <v>204</v>
      </c>
      <c r="B83" s="22" t="s">
        <v>205</v>
      </c>
      <c r="D83" s="1" t="str">
        <f>MID(Tabla1[[#This Row],[RUBRO]],1,19)</f>
        <v xml:space="preserve">A-02-02-02-006-003 </v>
      </c>
    </row>
    <row r="84" spans="1:4" ht="15" customHeight="1">
      <c r="A84" s="11" t="s">
        <v>206</v>
      </c>
      <c r="B84" s="12" t="s">
        <v>207</v>
      </c>
      <c r="D84" s="1" t="str">
        <f>MID(Tabla1[[#This Row],[RUBRO]],1,19)</f>
        <v xml:space="preserve">A-02-02-02-006-004 </v>
      </c>
    </row>
    <row r="85" spans="1:4" ht="15" customHeight="1">
      <c r="A85" s="11" t="s">
        <v>208</v>
      </c>
      <c r="B85" s="22" t="s">
        <v>209</v>
      </c>
      <c r="D85" s="1" t="str">
        <f>MID(Tabla1[[#This Row],[RUBRO]],1,19)</f>
        <v xml:space="preserve">A-02-02-02-006-004 </v>
      </c>
    </row>
    <row r="86" spans="1:4" s="2" customFormat="1" ht="15" customHeight="1">
      <c r="A86" s="11" t="s">
        <v>210</v>
      </c>
      <c r="B86" s="12" t="s">
        <v>211</v>
      </c>
      <c r="C86" s="1"/>
      <c r="D86" s="1" t="str">
        <f>MID(Tabla1[[#This Row],[RUBRO]],1,19)</f>
        <v xml:space="preserve">A-02-02-02-006-005 </v>
      </c>
    </row>
    <row r="87" spans="1:4" s="2" customFormat="1" ht="15" customHeight="1">
      <c r="A87" s="11" t="s">
        <v>212</v>
      </c>
      <c r="B87" s="12" t="s">
        <v>213</v>
      </c>
      <c r="C87" s="1"/>
      <c r="D87" s="1" t="str">
        <f>MID(Tabla1[[#This Row],[RUBRO]],1,19)</f>
        <v xml:space="preserve">A-02-02-02-006-006 </v>
      </c>
    </row>
    <row r="88" spans="1:4" s="2" customFormat="1" ht="15" customHeight="1">
      <c r="A88" s="11" t="s">
        <v>22</v>
      </c>
      <c r="B88" s="12" t="s">
        <v>214</v>
      </c>
      <c r="C88" s="1"/>
      <c r="D88" s="1" t="str">
        <f>MID(Tabla1[[#This Row],[RUBRO]],1,19)</f>
        <v xml:space="preserve">A-02-02-02-006-007 </v>
      </c>
    </row>
    <row r="89" spans="1:4" s="2" customFormat="1" ht="15" customHeight="1">
      <c r="A89" s="11" t="s">
        <v>215</v>
      </c>
      <c r="B89" s="12" t="s">
        <v>216</v>
      </c>
      <c r="C89" s="1"/>
      <c r="D89" s="1" t="str">
        <f>MID(Tabla1[[#This Row],[RUBRO]],1,19)</f>
        <v xml:space="preserve">A-02-02-02-006-008 </v>
      </c>
    </row>
    <row r="90" spans="1:4" s="2" customFormat="1" ht="15" customHeight="1">
      <c r="A90" s="11" t="s">
        <v>217</v>
      </c>
      <c r="B90" s="12" t="s">
        <v>218</v>
      </c>
      <c r="C90" s="1"/>
      <c r="D90" s="1" t="str">
        <f>MID(Tabla1[[#This Row],[RUBRO]],1,19)</f>
        <v xml:space="preserve">A-02-02-02-006-009 </v>
      </c>
    </row>
    <row r="91" spans="1:4" ht="15" customHeight="1">
      <c r="A91" s="11" t="s">
        <v>219</v>
      </c>
      <c r="B91" s="12" t="s">
        <v>220</v>
      </c>
      <c r="D91" s="1" t="str">
        <f>MID(Tabla1[[#This Row],[RUBRO]],1,19)</f>
        <v xml:space="preserve">A-02-02-02-007-001 </v>
      </c>
    </row>
    <row r="92" spans="1:4" ht="15" customHeight="1">
      <c r="A92" s="11" t="s">
        <v>221</v>
      </c>
      <c r="B92" s="12" t="s">
        <v>222</v>
      </c>
      <c r="D92" s="1" t="str">
        <f>MID(Tabla1[[#This Row],[RUBRO]],1,19)</f>
        <v xml:space="preserve">A-02-02-02-007-002 </v>
      </c>
    </row>
    <row r="93" spans="1:4" ht="15" customHeight="1">
      <c r="A93" s="11" t="s">
        <v>223</v>
      </c>
      <c r="B93" s="12" t="s">
        <v>224</v>
      </c>
      <c r="D93" s="1" t="str">
        <f>MID(Tabla1[[#This Row],[RUBRO]],1,19)</f>
        <v xml:space="preserve">A-02-02-02-008-002 </v>
      </c>
    </row>
    <row r="94" spans="1:4" ht="15" customHeight="1">
      <c r="A94" s="11" t="s">
        <v>225</v>
      </c>
      <c r="B94" s="22" t="s">
        <v>226</v>
      </c>
      <c r="D94" s="1" t="str">
        <f>MID(Tabla1[[#This Row],[RUBRO]],1,19)</f>
        <v xml:space="preserve">A-02-02-02-008-002 </v>
      </c>
    </row>
    <row r="95" spans="1:4" ht="25.5">
      <c r="A95" s="11" t="s">
        <v>292</v>
      </c>
      <c r="B95" s="12" t="s">
        <v>227</v>
      </c>
      <c r="D95" s="1" t="str">
        <f>MID(Tabla1[[#This Row],[RUBRO]],1,19)</f>
        <v xml:space="preserve">A-02-02-02-008-003 </v>
      </c>
    </row>
    <row r="96" spans="1:4" s="2" customFormat="1" ht="15" customHeight="1">
      <c r="A96" s="11" t="s">
        <v>293</v>
      </c>
      <c r="B96" s="22" t="s">
        <v>228</v>
      </c>
      <c r="C96" s="1"/>
      <c r="D96" s="1" t="str">
        <f>MID(Tabla1[[#This Row],[RUBRO]],1,19)</f>
        <v xml:space="preserve">A-02-02-02-008-003 </v>
      </c>
    </row>
    <row r="97" spans="1:4" s="2" customFormat="1">
      <c r="A97" s="11" t="s">
        <v>229</v>
      </c>
      <c r="B97" s="12" t="s">
        <v>230</v>
      </c>
      <c r="C97" s="1"/>
      <c r="D97" s="1" t="str">
        <f>MID(Tabla1[[#This Row],[RUBRO]],1,19)</f>
        <v xml:space="preserve">A-02-02-02-008-004 </v>
      </c>
    </row>
    <row r="98" spans="1:4" s="2" customFormat="1">
      <c r="A98" s="11" t="s">
        <v>231</v>
      </c>
      <c r="B98" s="22" t="s">
        <v>232</v>
      </c>
      <c r="C98" s="1"/>
      <c r="D98" s="1" t="str">
        <f>MID(Tabla1[[#This Row],[RUBRO]],1,19)</f>
        <v xml:space="preserve">A-02-02-02-008-004 </v>
      </c>
    </row>
    <row r="99" spans="1:4" ht="15" customHeight="1">
      <c r="A99" s="11" t="s">
        <v>233</v>
      </c>
      <c r="B99" s="12" t="s">
        <v>234</v>
      </c>
      <c r="D99" s="1" t="str">
        <f>MID(Tabla1[[#This Row],[RUBRO]],1,19)</f>
        <v xml:space="preserve">A-02-02-02-008-005 </v>
      </c>
    </row>
    <row r="100" spans="1:4" s="2" customFormat="1" ht="15" customHeight="1">
      <c r="A100" s="11" t="s">
        <v>235</v>
      </c>
      <c r="B100" s="12" t="s">
        <v>236</v>
      </c>
      <c r="C100" s="1"/>
      <c r="D100" s="1" t="str">
        <f>MID(Tabla1[[#This Row],[RUBRO]],1,19)</f>
        <v xml:space="preserve">A-02-02-02-008-007 </v>
      </c>
    </row>
    <row r="101" spans="1:4" s="2" customFormat="1" ht="15" customHeight="1">
      <c r="A101" s="11" t="s">
        <v>237</v>
      </c>
      <c r="B101" s="12" t="s">
        <v>238</v>
      </c>
      <c r="C101" s="1"/>
      <c r="D101" s="1" t="str">
        <f>MID(Tabla1[[#This Row],[RUBRO]],1,19)</f>
        <v xml:space="preserve">A-02-02-02-009-002 </v>
      </c>
    </row>
    <row r="102" spans="1:4" ht="15" customHeight="1">
      <c r="A102" s="11" t="s">
        <v>239</v>
      </c>
      <c r="B102" s="12" t="s">
        <v>240</v>
      </c>
      <c r="D102" s="1" t="str">
        <f>MID(Tabla1[[#This Row],[RUBRO]],1,19)</f>
        <v xml:space="preserve">A-02-02-02-009-003 </v>
      </c>
    </row>
    <row r="103" spans="1:4" ht="15" customHeight="1">
      <c r="A103" s="11" t="s">
        <v>241</v>
      </c>
      <c r="B103" s="12" t="s">
        <v>242</v>
      </c>
      <c r="D103" s="1" t="str">
        <f>MID(Tabla1[[#This Row],[RUBRO]],1,19)</f>
        <v xml:space="preserve">A-02-02-02-009-004 </v>
      </c>
    </row>
    <row r="104" spans="1:4" ht="15" customHeight="1">
      <c r="A104" s="11" t="s">
        <v>243</v>
      </c>
      <c r="B104" s="12" t="s">
        <v>244</v>
      </c>
      <c r="D104" s="1" t="str">
        <f>MID(Tabla1[[#This Row],[RUBRO]],1,19)</f>
        <v xml:space="preserve">A-02-02-02-009-006 </v>
      </c>
    </row>
    <row r="105" spans="1:4" ht="15" customHeight="1">
      <c r="A105" s="11" t="s">
        <v>245</v>
      </c>
      <c r="B105" s="12" t="s">
        <v>246</v>
      </c>
      <c r="D105" s="1" t="str">
        <f>MID(Tabla1[[#This Row],[RUBRO]],1,14)</f>
        <v>A-02-02-02-010</v>
      </c>
    </row>
    <row r="106" spans="1:4" ht="15" customHeight="1">
      <c r="A106" s="11" t="s">
        <v>247</v>
      </c>
      <c r="B106" s="22" t="s">
        <v>248</v>
      </c>
      <c r="D106" s="1" t="str">
        <f>MID(Tabla1[[#This Row],[RUBRO]],1,14)</f>
        <v>A-02-02-02-010</v>
      </c>
    </row>
    <row r="107" spans="1:4" ht="15" customHeight="1">
      <c r="A107" s="12" t="s">
        <v>249</v>
      </c>
      <c r="B107" s="12" t="s">
        <v>250</v>
      </c>
      <c r="D107" s="1" t="str">
        <f>MID(Tabla1[[#This Row],[RUBRO]],1,14)</f>
        <v>A-03-03-01-054</v>
      </c>
    </row>
    <row r="108" spans="1:4" ht="15" customHeight="1">
      <c r="A108" s="12" t="s">
        <v>251</v>
      </c>
      <c r="B108" s="12" t="s">
        <v>252</v>
      </c>
      <c r="D108" s="1" t="str">
        <f>MID(Tabla1[[#This Row],[RUBRO]],1,14)</f>
        <v>A-03-03-01-054</v>
      </c>
    </row>
    <row r="109" spans="1:4" ht="15" customHeight="1">
      <c r="A109" s="20" t="s">
        <v>253</v>
      </c>
      <c r="B109" s="20" t="s">
        <v>254</v>
      </c>
      <c r="D109" s="1" t="str">
        <f>MID(Tabla1[[#This Row],[RUBRO]],1,14)</f>
        <v>A-03-03-01-054</v>
      </c>
    </row>
    <row r="110" spans="1:4" ht="15" customHeight="1">
      <c r="A110" s="12" t="s">
        <v>255</v>
      </c>
      <c r="B110" s="12" t="s">
        <v>256</v>
      </c>
      <c r="D110" s="1" t="str">
        <f>MID(Tabla1[[#This Row],[RUBRO]],1,14)</f>
        <v>A-03-03-01-999</v>
      </c>
    </row>
    <row r="111" spans="1:4" ht="15" customHeight="1">
      <c r="A111" s="12" t="s">
        <v>257</v>
      </c>
      <c r="B111" s="12" t="s">
        <v>258</v>
      </c>
      <c r="D111" s="1" t="str">
        <f>MID(Tabla1[[#This Row],[RUBRO]],1,19)</f>
        <v xml:space="preserve">A-03-04-02-001-002 </v>
      </c>
    </row>
    <row r="112" spans="1:4" ht="15" customHeight="1">
      <c r="A112" s="12" t="s">
        <v>259</v>
      </c>
      <c r="B112" s="12" t="s">
        <v>260</v>
      </c>
      <c r="D112" s="1" t="str">
        <f>MID(Tabla1[[#This Row],[RUBRO]],1,19)</f>
        <v xml:space="preserve">A-03-04-02-004-002 </v>
      </c>
    </row>
    <row r="113" spans="1:4" ht="15" customHeight="1">
      <c r="A113" s="12" t="s">
        <v>261</v>
      </c>
      <c r="B113" s="12" t="s">
        <v>262</v>
      </c>
      <c r="D113" s="1" t="str">
        <f>MID(Tabla1[[#This Row],[RUBRO]],1,19)</f>
        <v xml:space="preserve">A-03-04-02-012-001 </v>
      </c>
    </row>
    <row r="114" spans="1:4" ht="15" customHeight="1">
      <c r="A114" s="12" t="s">
        <v>263</v>
      </c>
      <c r="B114" s="12" t="s">
        <v>264</v>
      </c>
      <c r="D114" s="1" t="str">
        <f>MID(Tabla1[[#This Row],[RUBRO]],1,19)</f>
        <v xml:space="preserve">A-03-04-02-012-002 </v>
      </c>
    </row>
    <row r="115" spans="1:4" ht="15" customHeight="1">
      <c r="A115" s="12" t="s">
        <v>288</v>
      </c>
      <c r="B115" s="12" t="s">
        <v>289</v>
      </c>
      <c r="D115" s="1" t="str">
        <f>MID(Tabla1[[#This Row],[RUBRO]],1,21)</f>
        <v>A-03-04-02-014-002-01</v>
      </c>
    </row>
    <row r="116" spans="1:4" ht="15" customHeight="1">
      <c r="A116" s="12" t="s">
        <v>265</v>
      </c>
      <c r="B116" s="12" t="s">
        <v>266</v>
      </c>
      <c r="D116" s="1" t="str">
        <f>MID(Tabla1[[#This Row],[RUBRO]],1,14)</f>
        <v>A-03-04-02-022</v>
      </c>
    </row>
    <row r="117" spans="1:4" ht="15" customHeight="1">
      <c r="A117" s="12" t="s">
        <v>267</v>
      </c>
      <c r="B117" s="12" t="s">
        <v>268</v>
      </c>
      <c r="D117" s="1" t="str">
        <f>MID(Tabla1[[#This Row],[RUBRO]],1,14)</f>
        <v>A-03-10-01-001</v>
      </c>
    </row>
    <row r="118" spans="1:4" ht="15" customHeight="1">
      <c r="A118" s="12" t="s">
        <v>269</v>
      </c>
      <c r="B118" s="12" t="s">
        <v>270</v>
      </c>
      <c r="D118" s="1" t="str">
        <f>MID(Tabla1[[#This Row],[RUBRO]],1,14)</f>
        <v>A-03-10-01-002</v>
      </c>
    </row>
    <row r="119" spans="1:4" ht="15" customHeight="1">
      <c r="A119" s="12" t="s">
        <v>347</v>
      </c>
      <c r="B119" s="12" t="s">
        <v>349</v>
      </c>
      <c r="D119" s="1" t="str">
        <f>MID(Tabla1[[#This Row],[RUBRO]],1,14)</f>
        <v>A-03-10-01-001</v>
      </c>
    </row>
    <row r="120" spans="1:4" ht="15" customHeight="1">
      <c r="A120" s="12" t="s">
        <v>348</v>
      </c>
      <c r="B120" s="12" t="s">
        <v>350</v>
      </c>
      <c r="D120" s="1" t="str">
        <f>MID(Tabla1[[#This Row],[RUBRO]],1,14)</f>
        <v>A-03-10-01-002</v>
      </c>
    </row>
    <row r="121" spans="1:4" ht="15" customHeight="1">
      <c r="A121" s="12" t="s">
        <v>271</v>
      </c>
      <c r="B121" s="12" t="s">
        <v>272</v>
      </c>
      <c r="D121" s="1" t="str">
        <f>MID(Tabla1[[#This Row],[RUBRO]],1,10)</f>
        <v>A-08-01-02</v>
      </c>
    </row>
    <row r="122" spans="1:4" ht="15" customHeight="1">
      <c r="A122" s="12" t="s">
        <v>273</v>
      </c>
      <c r="B122" s="12" t="s">
        <v>274</v>
      </c>
      <c r="D122" s="1" t="str">
        <f>MID(Tabla1[[#This Row],[RUBRO]],1,14)</f>
        <v>A-08-01-02-006</v>
      </c>
    </row>
    <row r="123" spans="1:4" ht="15" customHeight="1">
      <c r="A123" s="12" t="s">
        <v>275</v>
      </c>
      <c r="B123" s="12" t="s">
        <v>276</v>
      </c>
      <c r="D123" s="1" t="str">
        <f>MID(Tabla1[[#This Row],[RUBRO]],1,10)</f>
        <v>A-08-04-01</v>
      </c>
    </row>
    <row r="124" spans="1:4" ht="15.75">
      <c r="A124" s="12" t="s">
        <v>277</v>
      </c>
      <c r="B124" s="12" t="s">
        <v>278</v>
      </c>
      <c r="C124" s="21"/>
      <c r="D124" s="1" t="str">
        <f>MID(Tabla1[[#This Row],[RUBRO]],1,26)</f>
        <v>A-03-04-02-089 Recurso20</v>
      </c>
    </row>
    <row r="125" spans="1:4">
      <c r="A125" s="12" t="s">
        <v>279</v>
      </c>
      <c r="B125" s="12" t="s">
        <v>280</v>
      </c>
      <c r="D125" s="1" t="str">
        <f>MID(Tabla1[[#This Row],[RUBRO]],1,26)</f>
        <v>A-08-04-03 Recurso20</v>
      </c>
    </row>
    <row r="126" spans="1:4">
      <c r="A126" s="12" t="s">
        <v>299</v>
      </c>
      <c r="B126" s="12" t="s">
        <v>312</v>
      </c>
      <c r="D126" s="1" t="str">
        <f>MID(Tabla1[[#This Row],[RUBRO]],1,26)</f>
        <v>C-1204-0800-3-10306A-12040</v>
      </c>
    </row>
    <row r="127" spans="1:4">
      <c r="A127" s="12" t="s">
        <v>300</v>
      </c>
      <c r="B127" s="12" t="s">
        <v>313</v>
      </c>
      <c r="D127" s="1" t="str">
        <f>MID(Tabla1[[#This Row],[RUBRO]],1,26)</f>
        <v>C-1204-0800-3-10306A-12040</v>
      </c>
    </row>
    <row r="128" spans="1:4">
      <c r="A128" s="12" t="s">
        <v>301</v>
      </c>
      <c r="B128" s="12" t="s">
        <v>314</v>
      </c>
      <c r="D128" s="1" t="str">
        <f>MID(Tabla1[[#This Row],[RUBRO]],1,30)</f>
        <v>C-1204-0800-3-10306A-1204020-0</v>
      </c>
    </row>
    <row r="129" spans="1:4">
      <c r="A129" s="12" t="s">
        <v>302</v>
      </c>
      <c r="B129" s="12" t="s">
        <v>315</v>
      </c>
      <c r="D129" s="1" t="str">
        <f>MID(Tabla1[[#This Row],[RUBRO]],1,30)</f>
        <v>C-1204-0800-3-10306A-1204008-0</v>
      </c>
    </row>
    <row r="130" spans="1:4">
      <c r="A130" s="12" t="s">
        <v>303</v>
      </c>
      <c r="B130" s="12" t="s">
        <v>316</v>
      </c>
      <c r="D130" s="1" t="str">
        <f>MID(Tabla1[[#This Row],[RUBRO]],1,30)</f>
        <v>C-1204-0800-3-10306A-1204006-0</v>
      </c>
    </row>
    <row r="131" spans="1:4">
      <c r="A131" s="12" t="s">
        <v>304</v>
      </c>
      <c r="B131" s="12" t="s">
        <v>317</v>
      </c>
      <c r="D131" s="1" t="str">
        <f>MID(Tabla1[[#This Row],[RUBRO]],1,30)</f>
        <v>C-1299-0800-8-10305C-1299063-0</v>
      </c>
    </row>
    <row r="132" spans="1:4">
      <c r="A132" s="12" t="s">
        <v>305</v>
      </c>
      <c r="B132" s="12" t="s">
        <v>318</v>
      </c>
      <c r="D132" s="1" t="str">
        <f>MID(Tabla1[[#This Row],[RUBRO]],1,30)</f>
        <v>C-1299-0800-8-10305C-1299065-0</v>
      </c>
    </row>
    <row r="133" spans="1:4">
      <c r="A133" s="12" t="s">
        <v>306</v>
      </c>
      <c r="B133" s="12" t="s">
        <v>319</v>
      </c>
      <c r="D133" s="1" t="str">
        <f>MID(Tabla1[[#This Row],[RUBRO]],1,30)</f>
        <v>C-1299-0800-8-10305C-1299064-0</v>
      </c>
    </row>
    <row r="134" spans="1:4">
      <c r="A134" s="12" t="s">
        <v>307</v>
      </c>
      <c r="B134" s="12" t="s">
        <v>320</v>
      </c>
      <c r="D134" s="1" t="str">
        <f>MID(Tabla1[[#This Row],[RUBRO]],1,30)</f>
        <v>C-1299-0800-9-10305C-1299054-0</v>
      </c>
    </row>
    <row r="135" spans="1:4">
      <c r="A135" s="12" t="s">
        <v>308</v>
      </c>
      <c r="B135" s="12" t="s">
        <v>321</v>
      </c>
      <c r="D135" s="1" t="str">
        <f>MID(Tabla1[[#This Row],[RUBRO]],1,30)</f>
        <v>C-1299-0800-9-10305C-1299052-0</v>
      </c>
    </row>
    <row r="136" spans="1:4">
      <c r="A136" s="12" t="s">
        <v>309</v>
      </c>
      <c r="B136" s="12" t="s">
        <v>322</v>
      </c>
      <c r="D136" s="1" t="str">
        <f>MID(Tabla1[[#This Row],[RUBRO]],1,27)</f>
        <v>C-1299-0800-10-53105B-12990</v>
      </c>
    </row>
    <row r="137" spans="1:4">
      <c r="A137" s="12" t="s">
        <v>310</v>
      </c>
      <c r="B137" s="12" t="s">
        <v>323</v>
      </c>
      <c r="D137" s="1" t="str">
        <f>MID(Tabla1[[#This Row],[RUBRO]],1,27)</f>
        <v>C-1299-0800-10-53105B-12990</v>
      </c>
    </row>
    <row r="138" spans="1:4">
      <c r="A138" s="12" t="s">
        <v>311</v>
      </c>
      <c r="B138" s="12" t="s">
        <v>324</v>
      </c>
      <c r="D138" s="1" t="str">
        <f>MID(Tabla1[[#This Row],[RUBRO]],1,27)</f>
        <v>C-1299-0800-10-53105B-12990</v>
      </c>
    </row>
    <row r="139" spans="1:4">
      <c r="A139" s="12" t="s">
        <v>281</v>
      </c>
      <c r="B139" s="12" t="s">
        <v>282</v>
      </c>
      <c r="D139" s="1" t="str">
        <f>MID(Tabla1[[#This Row],[RUBRO]],1,27)</f>
        <v>A-01-01-04 Recurso20</v>
      </c>
    </row>
    <row r="140" spans="1:4">
      <c r="A140" s="12" t="s">
        <v>24</v>
      </c>
      <c r="B140" s="12" t="s">
        <v>283</v>
      </c>
      <c r="D140" s="1" t="str">
        <f>MID(Tabla1[[#This Row],[RUBRO]],1,27)</f>
        <v>A-01-02-01-001-003 Recurso2</v>
      </c>
    </row>
    <row r="141" spans="1:4">
      <c r="A141" s="12" t="s">
        <v>281</v>
      </c>
      <c r="B141" s="12" t="s">
        <v>284</v>
      </c>
      <c r="D141" s="1" t="str">
        <f>MID(Tabla1[[#This Row],[RUBRO]],1,27)</f>
        <v>A-01-02-04 Recurso20</v>
      </c>
    </row>
    <row r="142" spans="1:4">
      <c r="A142" s="12" t="s">
        <v>285</v>
      </c>
      <c r="B142" s="12" t="s">
        <v>286</v>
      </c>
      <c r="D142" s="1" t="str">
        <f>MID(Tabla1[[#This Row],[RUBRO]],1,27)</f>
        <v>A-08-01-02-002 Recurso20</v>
      </c>
    </row>
    <row r="143" spans="1:4">
      <c r="A143" s="12" t="s">
        <v>22</v>
      </c>
      <c r="B143" s="12" t="s">
        <v>287</v>
      </c>
      <c r="D143" s="1" t="str">
        <f>MID(Tabla1[[#This Row],[RUBRO]],1,27)</f>
        <v>A-02-02-02-006-007</v>
      </c>
    </row>
    <row r="144" spans="1:4">
      <c r="A144" s="12" t="s">
        <v>290</v>
      </c>
      <c r="B144" s="12" t="s">
        <v>291</v>
      </c>
      <c r="D144" s="1" t="str">
        <f>MID(Tabla1[[#This Row],[RUBRO]],1,27)</f>
        <v>B-10-04-01 Recurso 20</v>
      </c>
    </row>
    <row r="145" spans="1:4" ht="14.25">
      <c r="A145" s="12" t="s">
        <v>294</v>
      </c>
      <c r="B145" s="12" t="s">
        <v>295</v>
      </c>
      <c r="C145" s="23"/>
      <c r="D145" s="1" t="str">
        <f>MID(Tabla1[[#This Row],[RUBRO]],1,27)</f>
        <v>A-08-05-01-003 Recurso 20</v>
      </c>
    </row>
    <row r="146" spans="1:4" ht="14.25">
      <c r="A146" s="12" t="s">
        <v>296</v>
      </c>
      <c r="B146" s="12" t="s">
        <v>297</v>
      </c>
      <c r="C146" s="23"/>
      <c r="D146" s="1" t="str">
        <f>MID(Tabla1[[#This Row],[RUBRO]],1,27)</f>
        <v>A-03-03-01-076 Recurso 21</v>
      </c>
    </row>
    <row r="147" spans="1:4">
      <c r="A147" s="12" t="s">
        <v>325</v>
      </c>
      <c r="B147" s="12" t="s">
        <v>331</v>
      </c>
      <c r="D147" s="1" t="str">
        <f>MID(Tabla1[[#This Row],[RUBRO]],1,27)</f>
        <v>C-1209-0800-15-10305B-12090</v>
      </c>
    </row>
    <row r="148" spans="1:4">
      <c r="A148" s="12" t="s">
        <v>326</v>
      </c>
      <c r="B148" s="12" t="s">
        <v>332</v>
      </c>
      <c r="D148" s="1" t="str">
        <f>MID(Tabla1[[#This Row],[RUBRO]],1,27)</f>
        <v>C-1209-0800-15-10305B-12090</v>
      </c>
    </row>
    <row r="149" spans="1:4">
      <c r="A149" s="12" t="s">
        <v>327</v>
      </c>
      <c r="B149" s="12" t="s">
        <v>333</v>
      </c>
      <c r="D149" s="1" t="str">
        <f>MID(Tabla1[[#This Row],[RUBRO]],1,27)</f>
        <v>C-1209-0800-17-53105B-12090</v>
      </c>
    </row>
    <row r="150" spans="1:4">
      <c r="A150" s="12" t="s">
        <v>328</v>
      </c>
      <c r="B150" s="12" t="s">
        <v>334</v>
      </c>
      <c r="D150" s="1" t="str">
        <f>MID(Tabla1[[#This Row],[RUBRO]],1,27)</f>
        <v>C-1209-0800-17-53105B-12090</v>
      </c>
    </row>
    <row r="151" spans="1:4">
      <c r="A151" s="12" t="s">
        <v>329</v>
      </c>
      <c r="B151" s="12" t="s">
        <v>335</v>
      </c>
      <c r="D151" s="1" t="str">
        <f>MID(Tabla1[[#This Row],[RUBRO]],1,27)</f>
        <v>C-1209-0800-17-53105B-12090</v>
      </c>
    </row>
    <row r="152" spans="1:4">
      <c r="A152" s="12" t="s">
        <v>330</v>
      </c>
      <c r="B152" s="12" t="s">
        <v>336</v>
      </c>
      <c r="D152" s="1" t="str">
        <f>MID(Tabla1[[#This Row],[RUBRO]],1,27)</f>
        <v>C-1209-0800-17-53105B-12090</v>
      </c>
    </row>
    <row r="153" spans="1:4">
      <c r="A153" s="12" t="s">
        <v>337</v>
      </c>
      <c r="B153" s="12" t="s">
        <v>338</v>
      </c>
      <c r="D153" s="1" t="str">
        <f>MID(Tabla1[[#This Row],[RUBRO]],1,27)</f>
        <v>C-1209-0800-15-10305B-12090</v>
      </c>
    </row>
    <row r="154" spans="1:4">
      <c r="A154" s="12" t="s">
        <v>339</v>
      </c>
      <c r="B154" s="12" t="s">
        <v>340</v>
      </c>
      <c r="D154" s="1" t="str">
        <f>MID(Tabla1[[#This Row],[RUBRO]],1,27)</f>
        <v>C-1209-0800-15-10305B-12090</v>
      </c>
    </row>
    <row r="155" spans="1:4">
      <c r="A155" s="12" t="s">
        <v>341</v>
      </c>
      <c r="B155" s="12" t="s">
        <v>342</v>
      </c>
      <c r="D155" s="1" t="str">
        <f>MID(Tabla1[[#This Row],[RUBRO]],1,27)</f>
        <v>C-1209-0800-15-10305B-12090</v>
      </c>
    </row>
    <row r="156" spans="1:4">
      <c r="A156" s="12" t="s">
        <v>343</v>
      </c>
      <c r="B156" s="12" t="s">
        <v>344</v>
      </c>
      <c r="D156" s="1" t="str">
        <f>MID(Tabla1[[#This Row],[RUBRO]],1,27)</f>
        <v>C-1209-0800-15-10305B-12090</v>
      </c>
    </row>
    <row r="157" spans="1:4">
      <c r="A157" s="12" t="s">
        <v>345</v>
      </c>
      <c r="B157" s="12" t="s">
        <v>346</v>
      </c>
      <c r="D157" s="1" t="str">
        <f>MID(Tabla1[[#This Row],[RUBRO]],1,27)</f>
        <v>C-1209-0800-15-10305B-12090</v>
      </c>
    </row>
    <row r="158" spans="1:4">
      <c r="A158" s="11"/>
      <c r="B158" s="12"/>
      <c r="D158" s="1" t="str">
        <f>MID(Tabla1[[#This Row],[RUBRO]],1,27)</f>
        <v/>
      </c>
    </row>
    <row r="159" spans="1:4">
      <c r="A159" s="11"/>
      <c r="B159" s="12"/>
      <c r="D159" s="1" t="str">
        <f>MID(Tabla1[[#This Row],[RUBRO]],1,27)</f>
        <v/>
      </c>
    </row>
    <row r="160" spans="1:4">
      <c r="A160" s="11"/>
      <c r="B160" s="12"/>
      <c r="D160" s="1" t="str">
        <f>MID(Tabla1[[#This Row],[RUBRO]],1,27)</f>
        <v/>
      </c>
    </row>
    <row r="161" spans="1:4">
      <c r="A161" s="11"/>
      <c r="B161" s="12"/>
      <c r="D161" s="1" t="str">
        <f>MID(Tabla1[[#This Row],[RUBRO]],1,27)</f>
        <v/>
      </c>
    </row>
    <row r="162" spans="1:4">
      <c r="A162" s="11"/>
      <c r="B162" s="12"/>
      <c r="D162" s="1" t="str">
        <f>MID(Tabla1[[#This Row],[RUBRO]],1,27)</f>
        <v/>
      </c>
    </row>
    <row r="163" spans="1:4">
      <c r="A163" s="37"/>
      <c r="B163" s="37"/>
    </row>
    <row r="164" spans="1:4">
      <c r="A164" s="37"/>
      <c r="B164" s="37"/>
    </row>
    <row r="165" spans="1:4">
      <c r="A165" s="37"/>
      <c r="B165" s="37"/>
    </row>
    <row r="166" spans="1:4">
      <c r="A166" s="37"/>
      <c r="B166" s="37"/>
    </row>
    <row r="167" spans="1:4">
      <c r="A167" s="11"/>
      <c r="B167" s="12"/>
    </row>
    <row r="168" spans="1:4">
      <c r="A168" s="11"/>
      <c r="B168" s="12"/>
    </row>
    <row r="169" spans="1:4">
      <c r="A169" s="11"/>
      <c r="B169" s="12"/>
    </row>
    <row r="170" spans="1:4">
      <c r="A170" s="11"/>
      <c r="B170" s="12"/>
    </row>
    <row r="171" spans="1:4">
      <c r="A171" s="11"/>
      <c r="B171" s="12"/>
    </row>
    <row r="172" spans="1:4">
      <c r="A172" s="37"/>
      <c r="B172" s="37"/>
    </row>
    <row r="173" spans="1:4">
      <c r="A173" s="37"/>
      <c r="B173" s="37"/>
    </row>
    <row r="174" spans="1:4">
      <c r="A174" s="37"/>
      <c r="B174" s="37"/>
    </row>
    <row r="175" spans="1:4">
      <c r="A175" s="37"/>
      <c r="B175" s="37"/>
    </row>
  </sheetData>
  <sheetProtection formatCells="0" formatColumns="0" selectLockedCells="1"/>
  <phoneticPr fontId="13" type="noConversion"/>
  <pageMargins left="0.70866141732283472" right="0.70866141732283472" top="0.74803149606299213" bottom="0.43307086614173229" header="0.31496062992125984" footer="0.31496062992125984"/>
  <pageSetup paperSize="14" fitToHeight="14" orientation="portrait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 CDP</vt:lpstr>
      <vt:lpstr>catálogo 2024</vt:lpstr>
      <vt:lpstr>'catálogo 2024'!Área_de_impresión</vt:lpstr>
      <vt:lpstr>'Solicitud CDP'!Área_de_impresión</vt:lpstr>
      <vt:lpstr>'Solicitud CDP'!Títulos_a_imprimir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Avila</dc:creator>
  <cp:keywords/>
  <dc:description/>
  <cp:lastModifiedBy>PRESUPUESTO</cp:lastModifiedBy>
  <cp:revision/>
  <cp:lastPrinted>2024-01-03T21:07:48Z</cp:lastPrinted>
  <dcterms:created xsi:type="dcterms:W3CDTF">2012-12-27T14:29:06Z</dcterms:created>
  <dcterms:modified xsi:type="dcterms:W3CDTF">2024-02-20T18:28:05Z</dcterms:modified>
  <cp:category/>
  <cp:contentStatus/>
</cp:coreProperties>
</file>